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ÜTÇE EĞİTİM 2024\EĞİTİM MAİL\"/>
    </mc:Choice>
  </mc:AlternateContent>
  <bookViews>
    <workbookView xWindow="0" yWindow="0" windowWidth="28800" windowHeight="12360"/>
  </bookViews>
  <sheets>
    <sheet name="MASRAF CETVELİ" sheetId="2" r:id="rId1"/>
    <sheet name="KURUM BİRİM KODU" sheetId="8" r:id="rId2"/>
    <sheet name="PROG - FAALİYET" sheetId="1" r:id="rId3"/>
    <sheet name="FİNANS KODLARI" sheetId="9" r:id="rId4"/>
    <sheet name="EKO KOD ÖRNEK " sheetId="3" r:id="rId5"/>
    <sheet name="GELİR " sheetId="5" r:id="rId6"/>
    <sheet name="%10 " sheetId="6" r:id="rId7"/>
    <sheet name="YÜZDE 10 SINIRI MEVZUAT" sheetId="7" r:id="rId8"/>
    <sheet name="01.3-02.3" sheetId="12" r:id="rId9"/>
    <sheet name="014-02.4" sheetId="13" r:id="rId10"/>
    <sheet name="Sayfa1" sheetId="14" r:id="rId11"/>
  </sheets>
  <externalReferences>
    <externalReference r:id="rId12"/>
    <externalReference r:id="rId13"/>
    <externalReference r:id="rId14"/>
  </externalReferences>
  <definedNames>
    <definedName name="_xlnm._FilterDatabase" localSheetId="8" hidden="1">'01.3-02.3'!$A$2:$B$13</definedName>
    <definedName name="Avans" localSheetId="6">#REF!</definedName>
    <definedName name="Avans" localSheetId="8">#REF!</definedName>
    <definedName name="Avans" localSheetId="9">#REF!</definedName>
    <definedName name="Avans" localSheetId="5">#REF!</definedName>
    <definedName name="Avans" localSheetId="2">'PROG - FAALİYET'!$D$1</definedName>
    <definedName name="Avans">[1]OdenekDurum!$D$1</definedName>
    <definedName name="Ay" localSheetId="6">#REF!</definedName>
    <definedName name="Ay" localSheetId="8">#REF!</definedName>
    <definedName name="Ay" localSheetId="9">#REF!</definedName>
    <definedName name="Ay" localSheetId="5">#REF!</definedName>
    <definedName name="Ay" localSheetId="2">'PROG - FAALİYET'!$B$3</definedName>
    <definedName name="Ay">#REF!</definedName>
    <definedName name="BaslaSatir" localSheetId="2">'PROG - FAALİYET'!$A$12</definedName>
    <definedName name="BaslaSatir">#REF!</definedName>
    <definedName name="ButceYil" localSheetId="6">'[2]BİRİNCİ DÜZEY ÖDENEK DURUMU '!$C$1</definedName>
    <definedName name="ButceYil" localSheetId="8">'[3]BİRİNCİ DÜZEY ÖDENEK DURUMU '!$C$1</definedName>
    <definedName name="ButceYil" localSheetId="9">'[3]BİRİNCİ DÜZEY ÖDENEK DURUMU '!$C$1</definedName>
    <definedName name="ButceYil" localSheetId="2">'PROG - FAALİYET'!$B$1</definedName>
    <definedName name="ButceYil">[1]OdenekDurum!$B$1</definedName>
    <definedName name="FormatSatir" localSheetId="6">#REF!</definedName>
    <definedName name="FormatSatir" localSheetId="5">#REF!</definedName>
    <definedName name="FormatSatir" localSheetId="2">'PROG - FAALİYET'!$A$4</definedName>
    <definedName name="FormatSatir">#REF!</definedName>
    <definedName name="KurAd" localSheetId="6">#REF!</definedName>
    <definedName name="KurAd" localSheetId="5">#REF!</definedName>
    <definedName name="KurAd" localSheetId="2">'PROG - FAALİYET'!$B$2</definedName>
    <definedName name="KurAd">[1]OdenekDurum!$B$2</definedName>
    <definedName name="Kurum">#REF!</definedName>
    <definedName name="ToplamFormatSatir" localSheetId="6">#REF!</definedName>
    <definedName name="ToplamFormatSatir" localSheetId="5">#REF!</definedName>
    <definedName name="ToplamFormatSatir" localSheetId="2">'PROG - FAALİYET'!#REF!</definedName>
    <definedName name="ToplamFormatSatir">#REF!</definedName>
    <definedName name="txtBaslaSatir" localSheetId="6">#REF!</definedName>
    <definedName name="txtBaslaSatir" localSheetId="8">#REF!</definedName>
    <definedName name="txtBaslaSatir" localSheetId="9">#REF!</definedName>
    <definedName name="txtBaslaSatir" localSheetId="5">#REF!</definedName>
    <definedName name="txtBaslaSatir">#REF!</definedName>
    <definedName name="txtDetaySatir" localSheetId="6">#REF!</definedName>
    <definedName name="txtDetaySatir" localSheetId="8">#REF!</definedName>
    <definedName name="txtDetaySatir" localSheetId="9">#REF!</definedName>
    <definedName name="txtDetaySatir" localSheetId="5">#REF!</definedName>
    <definedName name="txtDetaySatir">#REF!</definedName>
    <definedName name="txtKurum" localSheetId="6">#REF!</definedName>
    <definedName name="txtKurum" localSheetId="8">#REF!</definedName>
    <definedName name="txtKurum" localSheetId="9">#REF!</definedName>
    <definedName name="txtKurum" localSheetId="5">#REF!</definedName>
    <definedName name="txtKurum">#REF!</definedName>
    <definedName name="txtYil" localSheetId="6">#REF!</definedName>
    <definedName name="txtYil" localSheetId="8">#REF!</definedName>
    <definedName name="txtYil" localSheetId="9">#REF!</definedName>
    <definedName name="txtYil" localSheetId="5">#REF!</definedName>
    <definedName name="txtYil">#REF!</definedName>
    <definedName name="_xlnm.Print_Titles" localSheetId="2">'PROG - FAALİYET'!$11:$11</definedName>
    <definedName name="Yi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3" l="1"/>
  <c r="F28" i="13"/>
  <c r="E28" i="13"/>
  <c r="G24" i="13"/>
  <c r="F24" i="13"/>
  <c r="E24" i="13"/>
  <c r="G19" i="13"/>
  <c r="F19" i="13"/>
  <c r="E19" i="13"/>
  <c r="G13" i="13"/>
  <c r="F13" i="13"/>
  <c r="E13" i="13"/>
  <c r="G8" i="13"/>
  <c r="F8" i="13"/>
  <c r="E8" i="13"/>
  <c r="G4" i="13"/>
  <c r="G20" i="13" s="1"/>
  <c r="G29" i="13" s="1"/>
  <c r="F4" i="13"/>
  <c r="F20" i="13" s="1"/>
  <c r="F29" i="13" s="1"/>
  <c r="E4" i="13"/>
  <c r="E20" i="13" s="1"/>
  <c r="E29" i="13" s="1"/>
  <c r="C20" i="12"/>
  <c r="C18" i="12"/>
  <c r="C14" i="12"/>
  <c r="C19" i="12" s="1"/>
  <c r="L3" i="6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4" i="6" s="1"/>
  <c r="L20" i="6"/>
  <c r="L2" i="6"/>
  <c r="K26" i="6"/>
  <c r="L26" i="6"/>
  <c r="K3" i="6"/>
  <c r="K4" i="6"/>
  <c r="K5" i="6"/>
  <c r="K6" i="6"/>
  <c r="K22" i="6" s="1"/>
  <c r="K25" i="6" s="1"/>
  <c r="K27" i="6" s="1"/>
  <c r="K7" i="6"/>
  <c r="K8" i="6"/>
  <c r="K9" i="6"/>
  <c r="K10" i="6"/>
  <c r="K11" i="6"/>
  <c r="K12" i="6"/>
  <c r="K13" i="6"/>
  <c r="K14" i="6"/>
  <c r="K15" i="6"/>
  <c r="K16" i="6"/>
  <c r="K17" i="6"/>
  <c r="K18" i="6"/>
  <c r="K24" i="6" s="1"/>
  <c r="K19" i="6"/>
  <c r="K20" i="6"/>
  <c r="K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26" i="6" s="1"/>
  <c r="G17" i="6"/>
  <c r="G18" i="6"/>
  <c r="G19" i="6"/>
  <c r="G24" i="6" s="1"/>
  <c r="G20" i="6"/>
  <c r="G2" i="6"/>
  <c r="C26" i="6"/>
  <c r="D26" i="6"/>
  <c r="E26" i="6"/>
  <c r="F26" i="6"/>
  <c r="H26" i="6"/>
  <c r="I26" i="6"/>
  <c r="J26" i="6"/>
  <c r="H25" i="6"/>
  <c r="H27" i="6" s="1"/>
  <c r="D24" i="6"/>
  <c r="F24" i="6"/>
  <c r="H24" i="6"/>
  <c r="I24" i="6"/>
  <c r="J24" i="6"/>
  <c r="D22" i="6"/>
  <c r="D25" i="6" s="1"/>
  <c r="D27" i="6" s="1"/>
  <c r="F22" i="6"/>
  <c r="F25" i="6" s="1"/>
  <c r="F27" i="6" s="1"/>
  <c r="H22" i="6"/>
  <c r="J22" i="6"/>
  <c r="J25" i="6" s="1"/>
  <c r="J27" i="6" s="1"/>
  <c r="B22" i="6"/>
  <c r="B25" i="6" s="1"/>
  <c r="E3" i="6"/>
  <c r="E4" i="6"/>
  <c r="M4" i="6" s="1"/>
  <c r="E5" i="6"/>
  <c r="M5" i="6" s="1"/>
  <c r="E6" i="6"/>
  <c r="E22" i="6" s="1"/>
  <c r="E7" i="6"/>
  <c r="E8" i="6"/>
  <c r="M8" i="6" s="1"/>
  <c r="E9" i="6"/>
  <c r="M9" i="6" s="1"/>
  <c r="E10" i="6"/>
  <c r="E11" i="6"/>
  <c r="E12" i="6"/>
  <c r="M12" i="6" s="1"/>
  <c r="E13" i="6"/>
  <c r="M13" i="6" s="1"/>
  <c r="E14" i="6"/>
  <c r="E15" i="6"/>
  <c r="E16" i="6"/>
  <c r="M16" i="6" s="1"/>
  <c r="M26" i="6" s="1"/>
  <c r="E17" i="6"/>
  <c r="M17" i="6" s="1"/>
  <c r="E18" i="6"/>
  <c r="E24" i="6" s="1"/>
  <c r="E19" i="6"/>
  <c r="E20" i="6"/>
  <c r="M20" i="6" s="1"/>
  <c r="E2" i="6"/>
  <c r="M2" i="6" s="1"/>
  <c r="C3" i="6"/>
  <c r="M3" i="6" s="1"/>
  <c r="C4" i="6"/>
  <c r="C5" i="6"/>
  <c r="C6" i="6"/>
  <c r="M6" i="6" s="1"/>
  <c r="C7" i="6"/>
  <c r="M7" i="6" s="1"/>
  <c r="C8" i="6"/>
  <c r="C9" i="6"/>
  <c r="C10" i="6"/>
  <c r="M10" i="6" s="1"/>
  <c r="C11" i="6"/>
  <c r="M11" i="6" s="1"/>
  <c r="C12" i="6"/>
  <c r="C13" i="6"/>
  <c r="C14" i="6"/>
  <c r="M14" i="6" s="1"/>
  <c r="C15" i="6"/>
  <c r="M15" i="6" s="1"/>
  <c r="C16" i="6"/>
  <c r="C17" i="6"/>
  <c r="C18" i="6"/>
  <c r="M18" i="6" s="1"/>
  <c r="C19" i="6"/>
  <c r="M19" i="6" s="1"/>
  <c r="C20" i="6"/>
  <c r="C2" i="6"/>
  <c r="C22" i="6" s="1"/>
  <c r="B26" i="6"/>
  <c r="B24" i="6"/>
  <c r="E25" i="6" l="1"/>
  <c r="E27" i="6" s="1"/>
  <c r="M24" i="6"/>
  <c r="M22" i="6"/>
  <c r="G22" i="6"/>
  <c r="G25" i="6" s="1"/>
  <c r="C24" i="6"/>
  <c r="C25" i="6" s="1"/>
  <c r="C27" i="6" s="1"/>
  <c r="I22" i="6"/>
  <c r="I25" i="6" s="1"/>
  <c r="I27" i="6" s="1"/>
  <c r="L22" i="6"/>
  <c r="L25" i="6" s="1"/>
  <c r="L27" i="6" s="1"/>
  <c r="G27" i="6"/>
  <c r="B27" i="6"/>
  <c r="M25" i="6" l="1"/>
  <c r="M27" i="6" s="1"/>
  <c r="R20" i="2" l="1"/>
  <c r="Q20" i="2"/>
  <c r="O20" i="2"/>
  <c r="N20" i="2"/>
  <c r="K20" i="2"/>
  <c r="I20" i="2"/>
  <c r="R19" i="2"/>
  <c r="Q19" i="2"/>
  <c r="O19" i="2"/>
  <c r="N19" i="2"/>
  <c r="K19" i="2"/>
  <c r="I19" i="2"/>
  <c r="R18" i="2"/>
  <c r="Q18" i="2"/>
  <c r="O18" i="2"/>
  <c r="N18" i="2"/>
  <c r="K18" i="2"/>
  <c r="I18" i="2"/>
  <c r="R17" i="2"/>
  <c r="Q17" i="2"/>
  <c r="O17" i="2"/>
  <c r="N17" i="2"/>
  <c r="K17" i="2"/>
  <c r="I17" i="2"/>
  <c r="R16" i="2"/>
  <c r="Q16" i="2"/>
  <c r="O16" i="2"/>
  <c r="N16" i="2"/>
  <c r="K16" i="2"/>
  <c r="I16" i="2"/>
  <c r="R15" i="2"/>
  <c r="Q15" i="2"/>
  <c r="O15" i="2"/>
  <c r="N15" i="2"/>
  <c r="K15" i="2"/>
  <c r="I15" i="2"/>
  <c r="R14" i="2"/>
  <c r="Q14" i="2"/>
  <c r="O14" i="2"/>
  <c r="N14" i="2"/>
  <c r="K14" i="2"/>
  <c r="I14" i="2"/>
  <c r="P13" i="2"/>
  <c r="A11" i="2"/>
  <c r="A10" i="2"/>
  <c r="R7" i="2"/>
  <c r="Q7" i="2"/>
  <c r="O7" i="2"/>
  <c r="N7" i="2"/>
  <c r="K7" i="2"/>
  <c r="I7" i="2"/>
  <c r="U4" i="2"/>
  <c r="T4" i="2"/>
  <c r="S4" i="2"/>
  <c r="R4" i="2"/>
  <c r="Q4" i="2"/>
  <c r="O4" i="2"/>
  <c r="N4" i="2"/>
  <c r="K4" i="2"/>
  <c r="I4" i="2"/>
</calcChain>
</file>

<file path=xl/sharedStrings.xml><?xml version="1.0" encoding="utf-8"?>
<sst xmlns="http://schemas.openxmlformats.org/spreadsheetml/2006/main" count="923" uniqueCount="502">
  <si>
    <t>Yıl:</t>
  </si>
  <si>
    <t>Avans Dahil?:</t>
  </si>
  <si>
    <t>(AVANS DAHİL)</t>
  </si>
  <si>
    <t>Kurum:</t>
  </si>
  <si>
    <t xml:space="preserve">SAKARYA ÜNİVERSİTESİ </t>
  </si>
  <si>
    <t>TOPLAM</t>
  </si>
  <si>
    <t>PROGRAM</t>
  </si>
  <si>
    <t>ALTPROGRAM</t>
  </si>
  <si>
    <t>FAALİYET</t>
  </si>
  <si>
    <t>ALT FAALİYET</t>
  </si>
  <si>
    <t>56- ARAŞTIRMA, GELİŞTİRME VE YENİLİK</t>
  </si>
  <si>
    <t>178- YÜKSEKÖĞRETİMDE BİLİMSEL ARAŞTIRMA VE GELİŞTİRME</t>
  </si>
  <si>
    <t>749- Yükseköğretim Kurumlarının Bilimsel Araştırma Projeleri</t>
  </si>
  <si>
    <t>3171- Yükseköğretim Kurumlarının Bilimsel Araştırma Projeleri</t>
  </si>
  <si>
    <t>56.178.749.3171-0440-02-03.02</t>
  </si>
  <si>
    <t>56</t>
  </si>
  <si>
    <t>178</t>
  </si>
  <si>
    <t>749</t>
  </si>
  <si>
    <t>3171</t>
  </si>
  <si>
    <t>0440</t>
  </si>
  <si>
    <t>02</t>
  </si>
  <si>
    <t>03</t>
  </si>
  <si>
    <t>21590- Yükseköğretim Kurumlarının Bilimsel Araştırma Projeleri HAZİNE</t>
  </si>
  <si>
    <t>56.178.749.21590-0440-02-06.01</t>
  </si>
  <si>
    <t>21590</t>
  </si>
  <si>
    <t>06</t>
  </si>
  <si>
    <t>01</t>
  </si>
  <si>
    <t>54- TEDAVİ EDİCİ SAĞLIK</t>
  </si>
  <si>
    <t>167- TEDAVİ HİZMETLERİ</t>
  </si>
  <si>
    <t>755- Ağız ve Diş Sağlığı Hizmetleri</t>
  </si>
  <si>
    <t>3177- Ağız ve Diş Sağlığı Hizmetleri</t>
  </si>
  <si>
    <t>54.167.755.3177-0440-02-05.02</t>
  </si>
  <si>
    <t>54</t>
  </si>
  <si>
    <t>167</t>
  </si>
  <si>
    <t>755</t>
  </si>
  <si>
    <t>3177</t>
  </si>
  <si>
    <t>05</t>
  </si>
  <si>
    <t>914- Diş Hekimliği Hastanesi Tarafından Yapılacak Taban Ödeme</t>
  </si>
  <si>
    <t>23307- Diş Hekimliği Hastanesi Tarafından Yapılacak Taban Ödeme</t>
  </si>
  <si>
    <t>54.167.914.23307-0440-02-05.02</t>
  </si>
  <si>
    <t>914</t>
  </si>
  <si>
    <t>23307</t>
  </si>
  <si>
    <t>62- YÜKSEKÖĞRETİM</t>
  </si>
  <si>
    <t>240- ÖĞRETİM ELEMANLARINA SAĞLANAN BURS VE DESTEKLER</t>
  </si>
  <si>
    <t>768- Öğretim Üyesi Yetiştirme Programı ve Yurtdışı Destek Hizmetleri</t>
  </si>
  <si>
    <t>3190- Öğretim Üyesi Yetiştirme Programı ve Yurtdışı Destek Hizmetleri</t>
  </si>
  <si>
    <t>62.240.768.3190-0440-13-03.05</t>
  </si>
  <si>
    <t>62</t>
  </si>
  <si>
    <t>240</t>
  </si>
  <si>
    <t>768</t>
  </si>
  <si>
    <t>3190</t>
  </si>
  <si>
    <t>13</t>
  </si>
  <si>
    <t>239- ÖN LİSANS EĞİTİMİ, LİSANS EĞİTİMİ VE LİSANSÜSTÜ EĞİTİM</t>
  </si>
  <si>
    <t xml:space="preserve">744- Doktora Öğrencilerine Yönelik Burs Hizmetleri </t>
  </si>
  <si>
    <t xml:space="preserve">3168- Doktora Öğrencilerine Yönelik Burs Hizmetleri </t>
  </si>
  <si>
    <t>62.239.744.3168-0440-13-05.04</t>
  </si>
  <si>
    <t>239</t>
  </si>
  <si>
    <t>744</t>
  </si>
  <si>
    <t>3168</t>
  </si>
  <si>
    <t>04</t>
  </si>
  <si>
    <t xml:space="preserve">743- Lisans Öğrencilerine Yönelik Burs Hizmetleri </t>
  </si>
  <si>
    <t xml:space="preserve">3167- Lisans Öğrencilerine Yönelik Burs Hizmetleri </t>
  </si>
  <si>
    <t>62.239.743.3167-0440-13-05.04</t>
  </si>
  <si>
    <t>743</t>
  </si>
  <si>
    <t>3167</t>
  </si>
  <si>
    <t>742- Yabancı Uyruklu Öğrenci Programı Kapsamında Yürütülen Hizmetler</t>
  </si>
  <si>
    <t>3166- Yabancı Uyruklu Öğrenci Programı Kapsamında Yürütülen Hizmetler</t>
  </si>
  <si>
    <t>62.239.742.3166-0440-13-05.04</t>
  </si>
  <si>
    <t>742</t>
  </si>
  <si>
    <t>3166</t>
  </si>
  <si>
    <t>765- Yükseköğretim Kurumları Bilgi ve Kültürel Kaynaklar ile Sportif Altyapının Geliştirilmesi Hizmetleri</t>
  </si>
  <si>
    <t>3187- Yükseköğretim Kurumları Bilgi ve Kültürel Kaynaklarının Geliştirilmesi ve Erişimin Kolaylaştırılması</t>
  </si>
  <si>
    <t>62.239.765.3187-0440-02-01.01</t>
  </si>
  <si>
    <t>765</t>
  </si>
  <si>
    <t>3187</t>
  </si>
  <si>
    <t>756- Yükseköğretim Kurumları Birinci Öğretim</t>
  </si>
  <si>
    <t>13474- ÇEŞİTLİ ETÜT PROJE - YAPI İŞLERİ - PROJE GİDERLERİ</t>
  </si>
  <si>
    <t>62.239.756.13474-0440-02-06.05</t>
  </si>
  <si>
    <t>756</t>
  </si>
  <si>
    <t>13474</t>
  </si>
  <si>
    <t>11894- Derslik ve Mer. Birimler (Rektörlük Binası Deprem Güçlendirmesi)</t>
  </si>
  <si>
    <t>62.239.756.11894-0440-02-06.05</t>
  </si>
  <si>
    <t>11894</t>
  </si>
  <si>
    <t>21095- Derslik ve Merkezi Bir.(Öğrenci Yemekhanesi Güçlendirmesi Yapılması)</t>
  </si>
  <si>
    <t>62.239.756.21095-0440-02-06.05</t>
  </si>
  <si>
    <t>21095</t>
  </si>
  <si>
    <t>11892- Kampüs Altyapısı</t>
  </si>
  <si>
    <t>62.239.756.11892-0440-02-06.05</t>
  </si>
  <si>
    <t>11892</t>
  </si>
  <si>
    <t>11953- Muhtelif İşler - Büro Makinaları Alımı -İMİD</t>
  </si>
  <si>
    <t>62.239.756.11953-0440-02-06.01</t>
  </si>
  <si>
    <t>11953</t>
  </si>
  <si>
    <t>13501- Muhtelif İşler - Genel Sekreterlik - Gayri Maddi Hak Alımla</t>
  </si>
  <si>
    <t>62.239.756.13501-0440-02-06.03</t>
  </si>
  <si>
    <t>13501</t>
  </si>
  <si>
    <t>11961- Muhtelif İşler - Hizmet Binası -Yapı İşleri</t>
  </si>
  <si>
    <t>62.239.756.11961-0440-02-06.07</t>
  </si>
  <si>
    <t>11961</t>
  </si>
  <si>
    <t>07</t>
  </si>
  <si>
    <t>13503- Muhtelif İşler - İMİD - Menkul Malların Büyük Onarım Gid.</t>
  </si>
  <si>
    <t>62.239.756.13503-0440-02-06.06</t>
  </si>
  <si>
    <t>13503</t>
  </si>
  <si>
    <t xml:space="preserve">13508- Muhtelif İşler - İMİD - Sermaye Üretim Giderleri </t>
  </si>
  <si>
    <t>62.239.756.13508-0440-02-06.01</t>
  </si>
  <si>
    <t>13508</t>
  </si>
  <si>
    <t xml:space="preserve">21761- Muhtelif İşler - YAPI İŞLERİ - Sermaye Üretim Giderleri </t>
  </si>
  <si>
    <t>62.239.756.21761-0440-02-06.02</t>
  </si>
  <si>
    <t>21761</t>
  </si>
  <si>
    <t xml:space="preserve">23598- MUHTELİF İŞLER-YAPI İŞLERİ MAMUL MAL ALIMLARI </t>
  </si>
  <si>
    <t>62.239.756.23598-0440-02-06.01</t>
  </si>
  <si>
    <t>23598</t>
  </si>
  <si>
    <t xml:space="preserve">20334- Muhtelif İşler-Yapı İşleri-Plan Proje Alımları </t>
  </si>
  <si>
    <t>62.239.756.20334-0440-02-06.03</t>
  </si>
  <si>
    <t>20334</t>
  </si>
  <si>
    <t xml:space="preserve">23486- ŞARTLI BAĞIŞ VE YARDIMLAR-MAL VE HİZ. ALIMLARI </t>
  </si>
  <si>
    <t>62.239.756.23486-0440-08-03.02</t>
  </si>
  <si>
    <t>23486</t>
  </si>
  <si>
    <t>08</t>
  </si>
  <si>
    <t>3178- Yükseköğretim Kurumları Birinci Öğretim</t>
  </si>
  <si>
    <t>62.239.756.3178-0440-02-01.01</t>
  </si>
  <si>
    <t>3178</t>
  </si>
  <si>
    <t>759- Yükseköğretim Kurumları İkinci Öğretim</t>
  </si>
  <si>
    <t>3181- Yükseköğretim Kurumları İkinci Öğretim</t>
  </si>
  <si>
    <t>62.239.759.3181-0440-13-01.01</t>
  </si>
  <si>
    <t>759</t>
  </si>
  <si>
    <t>3181</t>
  </si>
  <si>
    <t>761- Yükseköğretim Kurumları Tezsiz Yüksek Lisans</t>
  </si>
  <si>
    <t>3183- Yükseköğretim Kurumları Tezsiz Yüksek Lisans</t>
  </si>
  <si>
    <t>62.239.761.3183-0440-13-01.01</t>
  </si>
  <si>
    <t>761</t>
  </si>
  <si>
    <t>3183</t>
  </si>
  <si>
    <t>763- Yükseköğretim Kurumları Uzaktan Eğitim</t>
  </si>
  <si>
    <t>3185- Yükseköğretim Kurumları Uzaktan Eğitim</t>
  </si>
  <si>
    <t>62.239.763.3185-0440-13-01.01</t>
  </si>
  <si>
    <t>763</t>
  </si>
  <si>
    <t>3185</t>
  </si>
  <si>
    <t>760- Yükseköğretim Kurumları Yaz Okulları</t>
  </si>
  <si>
    <t>3182- Yükseköğretim Kurumları Yaz Okulları</t>
  </si>
  <si>
    <t>62.239.760.3182-0440-13-01.01</t>
  </si>
  <si>
    <t>760</t>
  </si>
  <si>
    <t>3182</t>
  </si>
  <si>
    <t>241- YÜKSEKÖĞRETİMDE ÖĞRENCİ YAŞAMI</t>
  </si>
  <si>
    <t xml:space="preserve">769- Yükseköğretimde Barınma Hizmetleri </t>
  </si>
  <si>
    <t xml:space="preserve">3191- Yükseköğretimde Barınma Hizmetleri </t>
  </si>
  <si>
    <t>62.241.769.3191-0440-13-03.02</t>
  </si>
  <si>
    <t>241</t>
  </si>
  <si>
    <t>769</t>
  </si>
  <si>
    <t>3191</t>
  </si>
  <si>
    <t>770- Yükseköğretimde Beslenme Hizmetleri</t>
  </si>
  <si>
    <t>3192- Yükseköğretimde Beslenme Hizmetleri</t>
  </si>
  <si>
    <t>62.241.770.3192-0440-13-03.05</t>
  </si>
  <si>
    <t>770</t>
  </si>
  <si>
    <t>3192</t>
  </si>
  <si>
    <t>772- Yükseköğretimde Kültür ve Spor Hizmetleri</t>
  </si>
  <si>
    <t>3194- Yükseköğretimde Kültür ve Spor Hizmetleri</t>
  </si>
  <si>
    <t>62.241.772.3194-0440-13-01.04</t>
  </si>
  <si>
    <t>772</t>
  </si>
  <si>
    <t>3194</t>
  </si>
  <si>
    <t xml:space="preserve">773- Yükseköğretimde Öğrenci Yaşamına İlişkin Diğer Hizmetler </t>
  </si>
  <si>
    <t xml:space="preserve">3195- Yükseköğretimde Öğrenci Yaşamına İlişkin Diğer Hizmetler </t>
  </si>
  <si>
    <t>62.241.773.3195-0440-13-01.01</t>
  </si>
  <si>
    <t>773</t>
  </si>
  <si>
    <t>3195</t>
  </si>
  <si>
    <t>771- Yükseköğretimde Sağlık Hizmetleri</t>
  </si>
  <si>
    <t>3193- Yükseköğretimde Sağlık Hizmetleri</t>
  </si>
  <si>
    <t>62.241.771.3193-0440-13-03.02</t>
  </si>
  <si>
    <t>771</t>
  </si>
  <si>
    <t>3193</t>
  </si>
  <si>
    <t>98- YÖNETİM VE DESTEK PROGRAMI</t>
  </si>
  <si>
    <t>901- TEFTİŞ, DENETİM VE DANIŞMANLIK HİZMETLERİ</t>
  </si>
  <si>
    <t>9010- Hukuki Danışmanlık ve Muhakemat Hizmetleri</t>
  </si>
  <si>
    <t>3203- Hukuki Danışmanlık ve Muhakemat Hizmetleri</t>
  </si>
  <si>
    <t>98.901.9010.3203-0440-02-01.01</t>
  </si>
  <si>
    <t>98</t>
  </si>
  <si>
    <t>901</t>
  </si>
  <si>
    <t>9010</t>
  </si>
  <si>
    <t>3203</t>
  </si>
  <si>
    <t>9008- İç Denetim</t>
  </si>
  <si>
    <t>3201- İç Denetim</t>
  </si>
  <si>
    <t>98.901.9008.3201-0440-02-01.01</t>
  </si>
  <si>
    <t>9008</t>
  </si>
  <si>
    <t>3201</t>
  </si>
  <si>
    <t>900- ÜST YÖNETİM, İDARİ VE MALİ HİZMETLER</t>
  </si>
  <si>
    <t>9003- Bilgi Teknolojilerine Yönelik Faaliyetler</t>
  </si>
  <si>
    <t>3197- Bilgi Teknolojilerine Yönelik Faaliyetler</t>
  </si>
  <si>
    <t>98.900.9003.3197-0440-02-01.01</t>
  </si>
  <si>
    <t>900</t>
  </si>
  <si>
    <t>9003</t>
  </si>
  <si>
    <t>3197</t>
  </si>
  <si>
    <t>13470- Muhtelif İşler - Atölye Gereçleri - Bilgi İşlem</t>
  </si>
  <si>
    <t>98.900.9003.13470-0440-02-06.01</t>
  </si>
  <si>
    <t>13470</t>
  </si>
  <si>
    <t>11971- Muhtelif İşler - Lisans Alımları - Bilgi İşlem</t>
  </si>
  <si>
    <t>98.900.9003.11971-0440-02-06.03</t>
  </si>
  <si>
    <t>11971</t>
  </si>
  <si>
    <t>9006- Genel Destek Hizmetleri</t>
  </si>
  <si>
    <t>3199- Genel Destek Hizmetleri</t>
  </si>
  <si>
    <t>98.900.9006.3199-0440-02-01.01</t>
  </si>
  <si>
    <t>9006</t>
  </si>
  <si>
    <t>3199</t>
  </si>
  <si>
    <t>9004- İnşaat ve Yapı İşlerinin Yürütülmesi</t>
  </si>
  <si>
    <t>3198- İnşaat ve Yapı İşlerinin Yürütülmesi</t>
  </si>
  <si>
    <t>98.900.9004.3198-0440-02-01.01</t>
  </si>
  <si>
    <t>9004</t>
  </si>
  <si>
    <t>3198</t>
  </si>
  <si>
    <t>9002- İnsan Kaynakları Yönetimine İlişkin Faaliyetler</t>
  </si>
  <si>
    <t>3196- İnsan Kaynakları Yönetimine İlişkin Faaliyetler</t>
  </si>
  <si>
    <t>98.900.9002.3196-0440-02-01.01</t>
  </si>
  <si>
    <t>9002</t>
  </si>
  <si>
    <t>3196</t>
  </si>
  <si>
    <t>9000- Özel Kalem Hizmetleri</t>
  </si>
  <si>
    <t>7406- Özel Kalem Hizmetleri</t>
  </si>
  <si>
    <t>98.900.9000.7406-0440-02-01.01</t>
  </si>
  <si>
    <t>9000</t>
  </si>
  <si>
    <t>7406</t>
  </si>
  <si>
    <t>9001- Strateji Geliştirme ve Mali Hizmetler</t>
  </si>
  <si>
    <t>7407- Strateji Geliştirme ve Mali Hizmetler</t>
  </si>
  <si>
    <t>98.900.9001.7407-0440-02-01.01</t>
  </si>
  <si>
    <t>9001</t>
  </si>
  <si>
    <t>7407</t>
  </si>
  <si>
    <t>9038- Taşınmaz Mal Gelirleriyle Yürütülecek Hizmetler</t>
  </si>
  <si>
    <t>11930- Muhtelif İşler -Lojman</t>
  </si>
  <si>
    <t>98.900.9038.11930-0440-13-03.02</t>
  </si>
  <si>
    <t>9038</t>
  </si>
  <si>
    <t>11930</t>
  </si>
  <si>
    <t>13259- Taşınmaz Mal Gelirleriyle Yürütülecek Hizmetler</t>
  </si>
  <si>
    <t>98.900.9038.13259-0440-13-03.02</t>
  </si>
  <si>
    <t>13259</t>
  </si>
  <si>
    <t>9037- Yükseköğretimde Öğrencilere Yönelik İdari Hizmetler</t>
  </si>
  <si>
    <t>13382- Yükseköğretimde Öğrencilere Yönelik İdari Hizmetler</t>
  </si>
  <si>
    <t>98.900.9037.13382-0440-02-01.01</t>
  </si>
  <si>
    <t>9037</t>
  </si>
  <si>
    <t>13382</t>
  </si>
  <si>
    <t>KURUM KODU</t>
  </si>
  <si>
    <t>FİNANS KODU</t>
  </si>
  <si>
    <t>EKONOMİK KOD</t>
  </si>
  <si>
    <t>440 -Sakarya Üniversitesi</t>
  </si>
  <si>
    <t>02-Özel Bütçeli İdareler (hazine finans kodu)</t>
  </si>
  <si>
    <t>03.2-Tüketime Yönelik Mal ve Malzeme Alım Giderleri</t>
  </si>
  <si>
    <t>STRATEJİ GELİŞTİRME DAİRE BAŞKANLIĞI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</si>
  <si>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</si>
  <si>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</si>
  <si>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</si>
  <si>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</si>
  <si>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</si>
  <si>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</si>
  <si>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</si>
  <si>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</si>
  <si>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</si>
  <si>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</si>
  <si>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</si>
  <si>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</si>
  <si>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TOPLAM 
ÖDENEK-HARCAMA</t>
  </si>
  <si>
    <t>KURUM İÇİ AKTARMA</t>
  </si>
  <si>
    <t>YEDEKTEN AKTARMA</t>
  </si>
  <si>
    <t>KURUM İÇİ DÜŞÜLEN</t>
  </si>
  <si>
    <t xml:space="preserve">0- </t>
  </si>
  <si>
    <t>98.900.9001.0-0440.0010-02-01.01</t>
  </si>
  <si>
    <t>0</t>
  </si>
  <si>
    <t>0010</t>
  </si>
  <si>
    <t>98.900.9001.0-0440.0010-02-02.01</t>
  </si>
  <si>
    <t>98.900.9001.0-0440.0010-02-03.02</t>
  </si>
  <si>
    <t>98.900.9001.0-0440.0010-02-03.03.10</t>
  </si>
  <si>
    <t>10</t>
  </si>
  <si>
    <t>98.900.9001.0-0440.0010-02-03.05</t>
  </si>
  <si>
    <t>98.900.9001.0-0440.0010-02-03.07</t>
  </si>
  <si>
    <t>EKLENEN ÖDENEĞİ</t>
  </si>
  <si>
    <t>DÜŞÜLEN ÖDENEĞİ</t>
  </si>
  <si>
    <t>TOPLAM ÖDENEĞİ</t>
  </si>
  <si>
    <t>SERBEST DURUMDAKİ ÖDENEĞİ</t>
  </si>
  <si>
    <t>AYRINTILI FİNANSMAN UYARINCA BLOKE ÖDENEĞİ</t>
  </si>
  <si>
    <t>BİRİME GÖNDERİLMİŞ ÖDENEĞİ</t>
  </si>
  <si>
    <t xml:space="preserve">TENKİS </t>
  </si>
  <si>
    <t>BİRİME DAHA ÖNCE GÖNDERİLMİŞ ANCAK GERİ ALINMIŞ ÖDENEĞİ</t>
  </si>
  <si>
    <t>BİRİME GÖNDERİLEBİLECEK DURUMDAKİ ÖDENEĞİ</t>
  </si>
  <si>
    <t xml:space="preserve">HARCAMA </t>
  </si>
  <si>
    <t>BİRİM TARAFINDAN HARCANAN ÖDENEĞİ</t>
  </si>
  <si>
    <t xml:space="preserve">KALAN </t>
  </si>
  <si>
    <t>BİRİMİN KULLANABİLECEĞİ  KALAN ÖDENEĞİNİ</t>
  </si>
  <si>
    <t>KALAN (BLOKE + KULLANILABİLİR ) DAHİL ÖDENEĞİ KALAN ÖDENEĞİ İFADE ETMEKTEDİR.</t>
  </si>
  <si>
    <t>01- PERSONEL GİDERLERİ</t>
  </si>
  <si>
    <t>01.01 MEMURLAR</t>
  </si>
  <si>
    <t>01.02 SÖZLEŞMELİ PERSONEL</t>
  </si>
  <si>
    <t>01.03 İŞÇİLER</t>
  </si>
  <si>
    <t>01.04 GEÇİCİ SÜRELİ ÇALIŞANLAR</t>
  </si>
  <si>
    <t>01.05 DİĞER PERSONEL</t>
  </si>
  <si>
    <t>02- SOSYAL GÜVENLİK KURUMLARINA DEVLET PRİMİ GİDERLERİ</t>
  </si>
  <si>
    <t>02.01 MEMURLAR</t>
  </si>
  <si>
    <t>02.02 SÖZLEŞMELİ PERSONEL</t>
  </si>
  <si>
    <t>02.03 İŞÇİLER</t>
  </si>
  <si>
    <t>02.04 GEÇİCİ SÜRELİ ÇALIŞANLAR</t>
  </si>
  <si>
    <t>02.05 DİĞER PERSONEL</t>
  </si>
  <si>
    <t>03- MAL VE HİZMET ALIM GİDERLERİ</t>
  </si>
  <si>
    <t>03.02 TÜKETİME YÖNELİK MAL VE MALZEME ALIMLARI</t>
  </si>
  <si>
    <t>03.03 YOLLUKLAR</t>
  </si>
  <si>
    <t>03.04 GÖREV GİDERLERİ</t>
  </si>
  <si>
    <t>03.05 HİZMET ALIMLARI</t>
  </si>
  <si>
    <t>03.06 TEMSİL VE TANITMA GİDERLER</t>
  </si>
  <si>
    <t>03.07 MENKUL MAL, GAYRİMADDİ HAK ALIM, BAKIM VE ONARIM GİDERLERİ</t>
  </si>
  <si>
    <t>03.08 GAYRİMENKUL MAL BAKIM VE ONARIM GİDERLERİ</t>
  </si>
  <si>
    <t>06- SERMAYE GİDERLERİ</t>
  </si>
  <si>
    <t>06.01 MAMUL MAL ALIMLARI</t>
  </si>
  <si>
    <t>06.02 MENKUL SERMAYE ÜRETİM GİDERLER</t>
  </si>
  <si>
    <t>06.03 GAYRİ MADDİ HAK ALIMLARI</t>
  </si>
  <si>
    <t>06.04 GAYRİMENKUL ALIMLARI VE KAMULAŞTIRMASI</t>
  </si>
  <si>
    <t>06.05 GAYRİMENKUL SERMAYE ÜRETİM GİDERLERİ</t>
  </si>
  <si>
    <t>06.06 MENKUL MALLARIN BÜYÜK ONARIM GİDERLERİ</t>
  </si>
  <si>
    <t>06.07 GAYRİMENKUL BÜYÜK ONARIM GİDERLER</t>
  </si>
  <si>
    <t>GELİR KULLANIM ALANLARI</t>
  </si>
  <si>
    <t>Sınav, Kayıt ve Bunlara İlişkin Diğer Hizmet Gelirleri</t>
  </si>
  <si>
    <t>YÖS GİDERLERİNDE KULLANILMAKTADIR.</t>
  </si>
  <si>
    <t>İkinci Öğretimden Elde Edilen Gelirler</t>
  </si>
  <si>
    <t>%10 SKS PAYI %70 PERSONEL %30 CARİ</t>
  </si>
  <si>
    <t>Yaz Okulu Gelirleri</t>
  </si>
  <si>
    <t>%70 PERSONEL GİDERİ %30 CARİ GİDER</t>
  </si>
  <si>
    <t>Tezsiz Yüksek Lisans Gelirleri</t>
  </si>
  <si>
    <t>%30 BİLİMSEL ARAŞTIRMA PROJELERİNE %70 İ TEZSİZ Y.L GİDERLERİNİN ÖZELLİKLE PERSONEL GİD. KULLANILIR</t>
  </si>
  <si>
    <t>Uzaktan Öğretimden Elde Edilen Gelirler</t>
  </si>
  <si>
    <t>Lojman Kira Gelirleri</t>
  </si>
  <si>
    <t>LOJMAN BAKIM ONARIM GİDERLERİNDE KULLANILIR (YAPI İŞLERİ - İMİD)</t>
  </si>
  <si>
    <t>Diğer Taşınmaz Kira Gelirleri</t>
  </si>
  <si>
    <t>TAŞINMAZ MAL GELİRLERİYLE YÜRÜTÜLEN HİZMETLER (YAPI İŞLERİ - İMİD)</t>
  </si>
  <si>
    <t>Araştırma Projeleri Gelirleri Payı</t>
  </si>
  <si>
    <t>BİLİMSEL ARAŞTIRMA PROJELERİNE</t>
  </si>
  <si>
    <t>SKS GELİRLERİ</t>
  </si>
  <si>
    <t>Birinci Öğretimden Elde Edilen Gelirler</t>
  </si>
  <si>
    <t>İKİNCİ ÖĞRETİMİN %10 U DİĞERLERİNİN TAMAMI SKS GİDERLERİNDE KULLANILMAKTADIR.</t>
  </si>
  <si>
    <t>Yurt Yatak Ücreti Gelirleri</t>
  </si>
  <si>
    <t>Yükseköğretim Kurumları Öğrenci Yemek Hizmeti Gelirleri</t>
  </si>
  <si>
    <t>Diğer hizmet gelirleri</t>
  </si>
  <si>
    <t>Öğrenci Katkı Payı Telafi Gelirleri</t>
  </si>
  <si>
    <t>33 YOLLUK</t>
  </si>
  <si>
    <t>34 GÖREV GİDERLERİ</t>
  </si>
  <si>
    <t>036 TEMSİL TANITMA</t>
  </si>
  <si>
    <t xml:space="preserve">037 MENKUL MAL </t>
  </si>
  <si>
    <t>038 GAYRİMENKUL BAKIM ONARIM</t>
  </si>
  <si>
    <t>Bilgi Teknolojilerine Yönelik Faaliyetler</t>
  </si>
  <si>
    <t>Genel Destek Hizmetleri</t>
  </si>
  <si>
    <t>Hukuki Danışmanlık ve Muhakemat Hizmetleri</t>
  </si>
  <si>
    <t>İç Denetim</t>
  </si>
  <si>
    <t>İnsan Kaynakları Yönetimine İlişkin Faaliyetler</t>
  </si>
  <si>
    <t>Özel Kalem Hizmetleri</t>
  </si>
  <si>
    <t>İnşaat ve Yapı İşlerinin Yürütülmesi</t>
  </si>
  <si>
    <t>Strateji Geliştirme ve Mali Hizmetler</t>
  </si>
  <si>
    <t>Taşınmaz Mal Gelirleriyle Yürütülecek Hizmetler</t>
  </si>
  <si>
    <t>Yükseköğretim Kurumları Bilgi ve Kültürel Kaynaklar ile Sportif Altyapının Geliştirilmesi Hizmetleri</t>
  </si>
  <si>
    <t>Yükseköğretim Kurumları Birinci Öğretim</t>
  </si>
  <si>
    <t>Yükseköğretim Kurumları İkinci Öğretim</t>
  </si>
  <si>
    <t>Yükseköğretim Kurumları Tezsiz Yüksek Lisans</t>
  </si>
  <si>
    <t>Yükseköğretim Kurumları Uzaktan Eğitim</t>
  </si>
  <si>
    <t>Yükseköğretim Kurumları Yaz Okulları</t>
  </si>
  <si>
    <t>Yükseköğretim Kurumlarının Bilimsel Araştırma Projeleri</t>
  </si>
  <si>
    <t>SKS Özgelir</t>
  </si>
  <si>
    <t>SKS Hazine</t>
  </si>
  <si>
    <t xml:space="preserve">Öğrenci İşleri </t>
  </si>
  <si>
    <t>SKS TOPLAMI</t>
  </si>
  <si>
    <t>KALAN 032</t>
  </si>
  <si>
    <t xml:space="preserve">YAZ OKULU </t>
  </si>
  <si>
    <t>KALAN ÖDENEK (SKS+YAZ OKULU HARİÇ)</t>
  </si>
  <si>
    <t>03.4 %10 LİMİTİ</t>
  </si>
  <si>
    <t>03.3 %10 LİMİTİ</t>
  </si>
  <si>
    <t>03.6 %10 LİMİT</t>
  </si>
  <si>
    <t>03.7 %10 LİMİT</t>
  </si>
  <si>
    <t>038 %10 LİMİT</t>
  </si>
  <si>
    <t>TOPLAM %10 LİMİTLERİ</t>
  </si>
  <si>
    <t>SAKARYA ÜNİVERSİTESİ FAALİYETLER DÜZEYİ %10 LİMİT TABLOSU</t>
  </si>
  <si>
    <t>Mali kontrole ilişkin hükümler</t>
  </si>
  <si>
    <t>MADDE 8-8</t>
  </si>
  <si>
    <t>KESİNTİLİ BAŞLANGIÇ ÖDENEĞİNİ-(BÜTÇE ÖDENEĞİ)</t>
  </si>
  <si>
    <t>0003-İDARİ VE MALİ İŞLER DAİRESİ BAŞKANLIĞI</t>
  </si>
  <si>
    <t>62.239.756.3178-0440.0003-02-03.02</t>
  </si>
  <si>
    <t>BÜTÇE HAZIRLAMA REHBERİ 336.SAYFADAN PERSONEL GİDERLERİ 355.SAYFADAN MAL VE HİZMET ALIM GİDERLERİNE İLİŞKİN AÇIKLAMALAR YER ALMAKTADIR.</t>
  </si>
  <si>
    <t>0440-SAKARYA ÜNİVERSİTESİ</t>
  </si>
  <si>
    <t>0440.0001 - ÖZEL KALEM (REKTÖRLÜK)</t>
  </si>
  <si>
    <t>0440.0002 - ÖZEL KALEM (GENEL SEKRETERLİK)</t>
  </si>
  <si>
    <t>0440.0003 - İDARİ VE MALİ İŞLER DAİRE BAŞKANLIĞI</t>
  </si>
  <si>
    <t>0440.0004 - PERSONEL DAİRE BAŞKANLIĞI</t>
  </si>
  <si>
    <t>0440.0005 - KÜTÜPHANE VE DOKÜMANTASYON DAİRE BAŞKANLIĞI</t>
  </si>
  <si>
    <t>0440.0006 - SAĞLIK, KÜLTÜR VE SPOR DAİRE BAŞKANLIĞI</t>
  </si>
  <si>
    <t>0440.0007 - BİLGİ İŞLEM DAİRE BAŞKANLIĞI</t>
  </si>
  <si>
    <t>0440.0008 - YAPI İŞLERİ VE TEKNİK DAİRE BAŞKANLIĞI</t>
  </si>
  <si>
    <t>0440.0009 - ÖĞRENCİ İŞLERİ DAİRE BAŞKANLIĞI</t>
  </si>
  <si>
    <t>0440.0010 - STRATEJİ GELİŞTİRME DAİRE BAŞKANLIĞI</t>
  </si>
  <si>
    <t>0440.0011 - HUKUK MÜŞAVİRLİĞİ</t>
  </si>
  <si>
    <t>0440.0012 - SAĞLIK BİLİMLERİ ENSTİTÜSÜ</t>
  </si>
  <si>
    <t>0440.0013 - TIP FAKÜLTESİ</t>
  </si>
  <si>
    <t>0440.0014 - DİŞ HEKİMLİĞİ FAKÜLTESİ</t>
  </si>
  <si>
    <t>0440.0015 - SAĞLIK BİLİMLERİ FAKÜLTESİ</t>
  </si>
  <si>
    <t>0440.0016 - SAĞLIK HİZMETLERİ MESLEK YÜKSEKOKULU</t>
  </si>
  <si>
    <t>0440.0017 - FEN BİLİMLERİ ENSTİTÜSÜ</t>
  </si>
  <si>
    <t>0440.0018 - FEN-EDEBİYAT FAKÜLTESİ</t>
  </si>
  <si>
    <t>0440.0019 - MÜHENDİSLİK FAKÜLTESİ</t>
  </si>
  <si>
    <t>0440.0020 - BİLGİSAYAR VE BİLİŞİM BİLİMLERİ FAKÜLTESİ</t>
  </si>
  <si>
    <t>0440.0021 - SOSYAL BİLİMLER ENSTİTÜSÜ</t>
  </si>
  <si>
    <t>0440.0022 - EĞİTİM BİLİMLERİ ENSTİTÜSÜ</t>
  </si>
  <si>
    <t>0440.0023 - ORTA DOĞU ENSTİTÜSÜ</t>
  </si>
  <si>
    <t>0440.0024 - İŞLETME ENSTİTÜSÜ</t>
  </si>
  <si>
    <t>0440.0025 - EĞİTİM FAKÜLTESİ</t>
  </si>
  <si>
    <t>0440.0026 - HUKUK FAKÜLTESİ</t>
  </si>
  <si>
    <t>0440.0027 - SİYASAL BİLGİLER FAKÜLTESİ</t>
  </si>
  <si>
    <t>0440.0028 - İŞLETME FAKÜLTESİ</t>
  </si>
  <si>
    <t>0440.0029 - İLETİŞİM FAKÜLTESİ</t>
  </si>
  <si>
    <t>0440.0030 - İLAHİYAT FAKÜLTESİ</t>
  </si>
  <si>
    <t>0440.0031 - DEVLET KONSERVATUVARI</t>
  </si>
  <si>
    <t>0440.0032 - ADAPAZARI MESLEK YÜKSEKOKULU</t>
  </si>
  <si>
    <t>0440.0038 - GÜZEL SANATLAR FAKÜLTESİ</t>
  </si>
  <si>
    <t>0440.0040 - ADALET MESLEK YÜKSEKOKULU</t>
  </si>
  <si>
    <t>0440.0041 - YABANCI DİLLER YÜKSEKOKULU</t>
  </si>
  <si>
    <t>0440.0042 - İNSAN VE TOPLUM BİLİMLERİ FAKÜLTESİ</t>
  </si>
  <si>
    <t>0440.0043 - FEN FAKÜLTESİ</t>
  </si>
  <si>
    <t>02 - Özel Bütçeli İdareler</t>
  </si>
  <si>
    <t>13 - Yükseköğretim Öz Gelirleri</t>
  </si>
  <si>
    <t>01 - Genel Bütçeli İdareler</t>
  </si>
  <si>
    <t>02 -Özel Bütçeli İdareler FİNANS KODUNDAKİ HAZİNE ÖDENEKLERİNE İLİŞKİN FAALİYETLER</t>
  </si>
  <si>
    <t>13 - Yükseköğretim Öz Gelirleri FİNANS KODUNDAKİ ÖZGELİR ÖDENEKLERİNE İLİŞKİN FAALİYETLER</t>
  </si>
  <si>
    <t>Yükseköğretim Kurumlarının Bilimsel Araştırma Projeleri (HEM HAZİNE HEM ÖZGELİR FAALİYETİ MEVCUT)</t>
  </si>
  <si>
    <t>03 - Düzenleyici ve Denetleyici Kurumlar</t>
  </si>
  <si>
    <t>Ağız ve Diş Sağlığı Hizmetleri</t>
  </si>
  <si>
    <t>Araştırma Görevlileri Yurtdışı Araştırma Bursu Hizmetleri</t>
  </si>
  <si>
    <t>04 - Sosyal Güvenlik Kurumları</t>
  </si>
  <si>
    <t>Öğretim Üyesi Yetiştirme Programı ve Yurtdışı Destek Hizmetleri</t>
  </si>
  <si>
    <t>05 - Mahalli İdareler</t>
  </si>
  <si>
    <t>Doktora Öğrencilerine Yönelik Burs Hizmetleri</t>
  </si>
  <si>
    <t>06 - Özel Ödenekler</t>
  </si>
  <si>
    <t>Lisans Öğrencilerine Yönelik Burs Hizmetleri</t>
  </si>
  <si>
    <t>07 - Dış Proje Kredileri</t>
  </si>
  <si>
    <t>Yabancı Uyruklu Öğrenci Programı Kapsamında Yürütülen Hizmetler</t>
  </si>
  <si>
    <t>08 - Şartlı Bağış ve Yardımlar</t>
  </si>
  <si>
    <t>09 - Yatırım İzleme ve Koordinasyon Başkanlıkları</t>
  </si>
  <si>
    <t>10 - Döner Sermayeler</t>
  </si>
  <si>
    <t>11 - Fonlar</t>
  </si>
  <si>
    <t>12 - Özel Hesaplar</t>
  </si>
  <si>
    <t>Yükseköğretimde Barınma Hizmetleri</t>
  </si>
  <si>
    <t>Yükseköğretimde Beslenme Hizmetleri</t>
  </si>
  <si>
    <t>Yükseköğretimde Öğrencilere Yönelik İdari Hizmetler</t>
  </si>
  <si>
    <t>Yükseköğretimde Kültür ve Spor Hizmetleri</t>
  </si>
  <si>
    <t>ÜNİVERSİTEMİZDE KULLANILAN FİNANS KODLARI KIRMIZI İLE BOYALI OLANLARDIR.02 -ÖZEL BÜTÇELİ İDARELER FİNANS KODU HAZİNE KAYNAKLI ÖDENEKLERİ 13-YÜKSEKÖĞRETİM ÖZGELİRLERİ FİNANS KODU ÖZGELİR ÖDENEKLERİNİ İFADE ETMEKTEDİR.</t>
  </si>
  <si>
    <t>Yükseköğretimde Öğrenci Yaşamına İlişkin Diğer Hizmetler</t>
  </si>
  <si>
    <t>Yükseköğretimde Sağlık Hizmetleri</t>
  </si>
  <si>
    <r>
      <t xml:space="preserve">Genel bütçe kapsamındaki kamu idareleri ile özel bütçeli idareler, gerekli tedbirleri alarak bütçelerinin “03.03- Yolluk Giderleri”, “03.06- Temsil ve Tanıtma Giderleri”, “03.07- Menkul Mal, Gayrimaddi Hak Alım, Bakım ve Onarım Giderleri” ile “03.08- Gayrimenkul Mal Bakım ve Onarım Giderleri” ekonomik kodlarını içeren tertiplerine tahsis edilen ödeneği aşmayacak şekilde harcama yaparlar.Söz konusu idarelerce anılan tertiplere bütçelerinin diğer tertiplerinden aktarılacak ödenek tutarları ile 6 ncı maddenin dördüncü fıkrası kapsamında eklenecek </t>
    </r>
    <r>
      <rPr>
        <b/>
        <sz val="18"/>
        <color rgb="FFFF0000"/>
        <rFont val="Times New Roman"/>
        <family val="1"/>
        <charset val="162"/>
      </rPr>
      <t xml:space="preserve">ödenek tutarları toplamı bu tertiplerin başlangıç ödeneklerinin yüzde 10’unu aşamaz. </t>
    </r>
    <r>
      <rPr>
        <b/>
        <sz val="18"/>
        <color rgb="FF000000"/>
        <rFont val="Times New Roman"/>
        <family val="1"/>
        <charset val="162"/>
      </rPr>
      <t xml:space="preserve">Ancak, ihtiyaç hâlinde söz konusu ekonomik kodları içeren tertiplerin başlangıç ödeneklerinin </t>
    </r>
    <r>
      <rPr>
        <b/>
        <sz val="18"/>
        <color rgb="FFFF0000"/>
        <rFont val="Times New Roman"/>
        <family val="1"/>
        <charset val="162"/>
      </rPr>
      <t>yüzde 10’unu aşan aktarma ve 6 ncı maddenin dördüncü fıkrası kapsamında ödenek ekleme işlemlerini yapmaya Cumhurbaşkanı yetkilidir.</t>
    </r>
    <r>
      <rPr>
        <b/>
        <sz val="18"/>
        <color rgb="FF000000"/>
        <rFont val="Times New Roman"/>
        <family val="1"/>
        <charset val="162"/>
      </rPr>
      <t xml:space="preserve"> Yükseköğretim kurumlarınca 7 nci maddenin birinci fıkrası kapsamında “03.03- Yolluk Giderleri” ile “03.07- Menkul Mal, Gayrimaddi Hak Alım, Bakım ve Onarım Giderleri” ekonomik kodlarını içeren tertiplere yapılacak ekleme işlemlerinde bu fıkrada yer alan sınırlamalar uygulanmaz.</t>
    </r>
  </si>
  <si>
    <t>01.3 / 02.3 ÖDENEK DURUM BİLGİSİ</t>
  </si>
  <si>
    <t>İDARİ VE MALİ İŞLER DAİRESİ BAŞKANLIĞI</t>
  </si>
  <si>
    <t>2023 KBÖ</t>
  </si>
  <si>
    <t>2023 YIL SONU HARCAMA</t>
  </si>
  <si>
    <t>2024 KBÖ</t>
  </si>
  <si>
    <t>Sürekli işçilerin Ücretleri</t>
  </si>
  <si>
    <t>62.239.756.3178-0440.0003-02-01.03.10.01</t>
  </si>
  <si>
    <t>375 S. KHK’nın Geçici 23 üncü Md. Kapsamında Sürekli İşçi Kadrolarına Geçirilen İşçilerin Ücretleri</t>
  </si>
  <si>
    <t>62.239.756.3178-0440.0003-02-01.03.10.03</t>
  </si>
  <si>
    <t>375 S. KHK’nın Geçici 23 üncü Md. Kapsamında Sürekli İşçi Kadrolarına Geçirilen İşçilerin İhbar ve Kıdem Tazminatları</t>
  </si>
  <si>
    <t>62.239.756.3178-0440.0003-02-01.03.20.03</t>
  </si>
  <si>
    <t>Sürekli İşçilerin Sosyal Hakları</t>
  </si>
  <si>
    <t>62.239.756.3178-0440.0003-02-01.03.30.01</t>
  </si>
  <si>
    <t>375 S. KHK’nın Geçici 23 üncü Md. Kapsamında Sürekli İşçi Kadrolarına Geçirilen İşçilerin Sosyal Hakları</t>
  </si>
  <si>
    <t>62.239.756.3178-0440.0003-02-01.03.30.03</t>
  </si>
  <si>
    <t>Sürekli İşçilerin Fazla Mesaileri</t>
  </si>
  <si>
    <t>62.239.756.3178-0440.0003-02-01.03.40.01</t>
  </si>
  <si>
    <t>375 S. KHK’nın Geçici 23 üncü Md. Kapsamında Sürekli İşçi Kadrolarına Geçirilen İşçilerin Fazla Mesaileri</t>
  </si>
  <si>
    <t>62.239.756.3178-0440.0003-02-01.03.40.03</t>
  </si>
  <si>
    <t>Sürekli İşçilerin Ödül ve İkramiyeleri</t>
  </si>
  <si>
    <t>62.239.756.3178-0440.0003-02-01.03.50.01</t>
  </si>
  <si>
    <t>375 S. KHK’nın Geçici 23 üncü Md. Kapsamında Sürekli İşçi Kadrolarına Geçirilen İşçilerin Ödül ve İkramiyeleri</t>
  </si>
  <si>
    <t>62.239.756.3178-0440.0003-02-01.03.50.03</t>
  </si>
  <si>
    <t>Sürekli işçilerin Diğer Ödemeleri</t>
  </si>
  <si>
    <t>62.239.756.3178-0440.0003-02-01.03.90.01</t>
  </si>
  <si>
    <t>375 S. KHK’nın Geçici 23 üncü Md. Kapsamında Sürekli İşçi Kadrolarına Geçirilen İşçilerin Diğer Ödemeleri</t>
  </si>
  <si>
    <t>62.239.756.3178-0440.0003-02-01.03.90.03</t>
  </si>
  <si>
    <t>01.3-TOPLAMI</t>
  </si>
  <si>
    <t>Sosyal Güvenlik Primi Ödemeleri</t>
  </si>
  <si>
    <t>62.239.756.3178-0440.0003-02-02.03.10.01</t>
  </si>
  <si>
    <t>Sağlık Primi Ödemeleri</t>
  </si>
  <si>
    <t>62.239.756.3178-0440.0003-02-02.03.10.02</t>
  </si>
  <si>
    <t>İşsizlik Sigortası Fonuna</t>
  </si>
  <si>
    <t>62.239.756.3178-0440.0003-02-02.03.40.01</t>
  </si>
  <si>
    <t>02.3-TOPLAMI</t>
  </si>
  <si>
    <t>GENEL TOPLAM(01.3-02.3)</t>
  </si>
  <si>
    <t>FAZLA MESAİ TOPLAMI</t>
  </si>
  <si>
    <t>SAKARYA ÜNİVERSİTESİ 01.4-02.4 ÖDENEK DURUM BİLGİSİ</t>
  </si>
  <si>
    <t>SAĞLIK, KÜLTÜR VE SPOR DAİRE BAŞKANLIĞI</t>
  </si>
  <si>
    <t>Aday Çırak, Çırak ve Stajyer Öğrencilerin Ücretleri</t>
  </si>
  <si>
    <t>62.239.756.3178-0440.0006-02-01.04.10.02</t>
  </si>
  <si>
    <t>62.241.772.3194-0440.0006-13-01.04.10.02</t>
  </si>
  <si>
    <t>Kısmi Zamanlı Çalışan Öğrencilerin Ücretleri</t>
  </si>
  <si>
    <t>62.239.756.3178-0440.0006-02-01.04.10.04</t>
  </si>
  <si>
    <t>62.241.772.3194-0440.0006-13-01.04.10.04</t>
  </si>
  <si>
    <t>62.241.772.3194-0440.0006-13-02.04.10.01</t>
  </si>
  <si>
    <t>62.241.773.3195-0440.0006-02-02.04.10.01</t>
  </si>
  <si>
    <t>62.241.773.3195-0440.0006-13-02.04.10.01</t>
  </si>
  <si>
    <t>62.239.756.3178-0440.0006-02-02.04.10.02</t>
  </si>
  <si>
    <t>62.241.772.3194-0440.0006-13-02.04.10.02</t>
  </si>
  <si>
    <t>62.241.773.3195-0440.0006-02-02.04.10.02</t>
  </si>
  <si>
    <t>62.241.773.3195-0440.0006-13-02.04.10.02</t>
  </si>
  <si>
    <t>SKS 01.4-02.4 TOPLAMI</t>
  </si>
  <si>
    <t>SAKARYA ÜNİVERSİTESİ HARCAMA BİRİMLERİ</t>
  </si>
  <si>
    <t>Ders Ücreti Karşılığında Görevlendirilenlerin Ücretleri</t>
  </si>
  <si>
    <t>62.239.756.3178-0440.0000-02-01.04.10.05</t>
  </si>
  <si>
    <t>62.239.756.3178-0440.0042-02-02.04.10.01</t>
  </si>
  <si>
    <t>BİRİNCİ ÖĞRETİM 01.4-02.4 TOPLAMI</t>
  </si>
  <si>
    <t>62.239.759.3181-0440.0042-13-01.04.10.05</t>
  </si>
  <si>
    <t>62.239.759.3181-0440.0042-13-02.04.10.01</t>
  </si>
  <si>
    <t>İKİNCİÖĞRETİM 01.4-02.4 TOPLAMI</t>
  </si>
  <si>
    <t>KURUM 01.4-02.4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</si>
</sst>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T_L_-;\-* #,##0.00\ _T_L_-;_-* &quot;-&quot;??\ _T_L_-;_-@_-"/>
  </numFmts>
  <fonts count="50" x14ac:knownFonts="1">
    <font>
      <sz val="10"/>
      <name val="Tahoma"/>
      <charset val="162"/>
    </font>
    <font>
      <b/>
      <sz val="10"/>
      <name val="Tahoma"/>
      <family val="2"/>
      <charset val="162"/>
    </font>
    <font>
      <b/>
      <i/>
      <sz val="7"/>
      <name val="Tahoma"/>
      <family val="2"/>
      <charset val="162"/>
    </font>
    <font>
      <b/>
      <sz val="8"/>
      <name val="Tahoma"/>
      <family val="2"/>
      <charset val="162"/>
    </font>
    <font>
      <b/>
      <sz val="22"/>
      <name val="Tahoma"/>
      <family val="2"/>
      <charset val="162"/>
    </font>
    <font>
      <sz val="10"/>
      <name val="Tahoma"/>
      <family val="2"/>
      <charset val="162"/>
    </font>
    <font>
      <sz val="8"/>
      <name val="Tahoma"/>
      <family val="2"/>
      <charset val="162"/>
    </font>
    <font>
      <i/>
      <sz val="7"/>
      <name val="Tahoma"/>
      <family val="2"/>
      <charset val="162"/>
    </font>
    <font>
      <sz val="8"/>
      <color indexed="9"/>
      <name val="Tahoma"/>
      <family val="2"/>
      <charset val="162"/>
    </font>
    <font>
      <b/>
      <sz val="9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sz val="14"/>
      <name val="Tahoma"/>
      <family val="2"/>
      <charset val="162"/>
    </font>
    <font>
      <sz val="10"/>
      <name val="Arial"/>
      <family val="2"/>
      <charset val="162"/>
    </font>
    <font>
      <b/>
      <sz val="22"/>
      <color rgb="FFFF0000"/>
      <name val="Tahoma"/>
      <family val="2"/>
      <charset val="162"/>
    </font>
    <font>
      <sz val="20"/>
      <color indexed="8"/>
      <name val="Tahoma"/>
      <family val="2"/>
      <charset val="162"/>
    </font>
    <font>
      <sz val="20"/>
      <name val="Tahoma"/>
      <family val="2"/>
      <charset val="162"/>
    </font>
    <font>
      <sz val="12"/>
      <name val="Tahoma"/>
      <family val="2"/>
      <charset val="162"/>
    </font>
    <font>
      <b/>
      <sz val="18"/>
      <name val="Tahoma"/>
      <family val="2"/>
      <charset val="16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b/>
      <sz val="10"/>
      <color rgb="FF000000"/>
      <name val="Tahoma"/>
      <family val="2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4"/>
      <color rgb="FFFF0000"/>
      <name val="Tahoma"/>
      <family val="2"/>
      <charset val="162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8"/>
      <color rgb="FF000000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1"/>
      <color indexed="8"/>
      <name val="Calibri"/>
      <family val="2"/>
    </font>
    <font>
      <b/>
      <sz val="14"/>
      <color rgb="FFFF0000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3" fillId="0" borderId="0"/>
    <xf numFmtId="0" fontId="19" fillId="0" borderId="0"/>
    <xf numFmtId="0" fontId="41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12" fillId="0" borderId="0" xfId="0" applyFont="1"/>
    <xf numFmtId="0" fontId="12" fillId="2" borderId="0" xfId="0" applyFont="1" applyFill="1"/>
    <xf numFmtId="0" fontId="6" fillId="0" borderId="0" xfId="2" applyFont="1" applyFill="1"/>
    <xf numFmtId="49" fontId="15" fillId="0" borderId="1" xfId="2" applyNumberFormat="1" applyFont="1" applyFill="1" applyBorder="1" applyAlignment="1">
      <alignment horizontal="left" wrapText="1"/>
    </xf>
    <xf numFmtId="0" fontId="16" fillId="0" borderId="0" xfId="2" applyFont="1" applyFill="1"/>
    <xf numFmtId="0" fontId="16" fillId="0" borderId="0" xfId="2" applyFont="1" applyFill="1" applyAlignment="1">
      <alignment wrapText="1"/>
    </xf>
    <xf numFmtId="0" fontId="17" fillId="0" borderId="0" xfId="2" applyFont="1" applyFill="1"/>
    <xf numFmtId="49" fontId="15" fillId="0" borderId="14" xfId="2" applyNumberFormat="1" applyFont="1" applyFill="1" applyBorder="1" applyAlignment="1">
      <alignment horizontal="left" wrapText="1"/>
    </xf>
    <xf numFmtId="0" fontId="18" fillId="0" borderId="0" xfId="2" applyFont="1" applyFill="1"/>
    <xf numFmtId="0" fontId="19" fillId="0" borderId="0" xfId="3"/>
    <xf numFmtId="3" fontId="20" fillId="0" borderId="18" xfId="3" applyNumberFormat="1" applyFont="1" applyBorder="1" applyAlignment="1">
      <alignment horizontal="center" vertical="center" wrapText="1"/>
    </xf>
    <xf numFmtId="0" fontId="20" fillId="0" borderId="18" xfId="3" applyFont="1" applyBorder="1" applyAlignment="1">
      <alignment horizontal="center" vertical="center" wrapText="1"/>
    </xf>
    <xf numFmtId="0" fontId="20" fillId="0" borderId="19" xfId="3" applyFont="1" applyFill="1" applyBorder="1" applyAlignment="1">
      <alignment horizontal="center" vertical="center" wrapText="1"/>
    </xf>
    <xf numFmtId="0" fontId="21" fillId="0" borderId="0" xfId="3" applyFont="1"/>
    <xf numFmtId="3" fontId="20" fillId="3" borderId="18" xfId="3" applyNumberFormat="1" applyFont="1" applyFill="1" applyBorder="1" applyAlignment="1">
      <alignment horizontal="center" vertical="center" wrapText="1"/>
    </xf>
    <xf numFmtId="0" fontId="20" fillId="3" borderId="18" xfId="3" applyFont="1" applyFill="1" applyBorder="1" applyAlignment="1">
      <alignment horizontal="center" vertical="center" wrapText="1"/>
    </xf>
    <xf numFmtId="0" fontId="20" fillId="3" borderId="19" xfId="3" applyFont="1" applyFill="1" applyBorder="1" applyAlignment="1">
      <alignment horizontal="center" vertical="center" wrapText="1"/>
    </xf>
    <xf numFmtId="3" fontId="22" fillId="0" borderId="1" xfId="3" applyNumberFormat="1" applyFont="1" applyBorder="1"/>
    <xf numFmtId="3" fontId="22" fillId="0" borderId="21" xfId="3" applyNumberFormat="1" applyFont="1" applyBorder="1"/>
    <xf numFmtId="3" fontId="22" fillId="2" borderId="1" xfId="3" applyNumberFormat="1" applyFont="1" applyFill="1" applyBorder="1"/>
    <xf numFmtId="3" fontId="22" fillId="2" borderId="21" xfId="3" applyNumberFormat="1" applyFont="1" applyFill="1" applyBorder="1"/>
    <xf numFmtId="3" fontId="22" fillId="0" borderId="23" xfId="3" applyNumberFormat="1" applyFont="1" applyBorder="1"/>
    <xf numFmtId="0" fontId="23" fillId="0" borderId="0" xfId="3" applyFont="1"/>
    <xf numFmtId="3" fontId="24" fillId="0" borderId="0" xfId="3" applyNumberFormat="1" applyFont="1" applyFill="1"/>
    <xf numFmtId="3" fontId="24" fillId="2" borderId="0" xfId="3" applyNumberFormat="1" applyFont="1" applyFill="1"/>
    <xf numFmtId="3" fontId="24" fillId="3" borderId="0" xfId="3" applyNumberFormat="1" applyFont="1" applyFill="1"/>
    <xf numFmtId="3" fontId="25" fillId="2" borderId="0" xfId="3" applyNumberFormat="1" applyFont="1" applyFill="1"/>
    <xf numFmtId="0" fontId="22" fillId="0" borderId="17" xfId="3" applyFont="1" applyBorder="1" applyAlignment="1">
      <alignment vertical="center" wrapText="1"/>
    </xf>
    <xf numFmtId="0" fontId="26" fillId="0" borderId="20" xfId="3" applyFont="1" applyBorder="1" applyAlignment="1">
      <alignment wrapText="1"/>
    </xf>
    <xf numFmtId="0" fontId="26" fillId="2" borderId="20" xfId="3" applyFont="1" applyFill="1" applyBorder="1" applyAlignment="1">
      <alignment wrapText="1"/>
    </xf>
    <xf numFmtId="0" fontId="26" fillId="0" borderId="22" xfId="3" applyFont="1" applyBorder="1" applyAlignment="1">
      <alignment wrapText="1"/>
    </xf>
    <xf numFmtId="0" fontId="27" fillId="0" borderId="0" xfId="3" applyFont="1" applyAlignment="1">
      <alignment wrapText="1"/>
    </xf>
    <xf numFmtId="3" fontId="28" fillId="2" borderId="0" xfId="3" applyNumberFormat="1" applyFont="1" applyFill="1" applyAlignment="1">
      <alignment wrapText="1"/>
    </xf>
    <xf numFmtId="3" fontId="28" fillId="3" borderId="0" xfId="3" applyNumberFormat="1" applyFont="1" applyFill="1" applyAlignment="1">
      <alignment wrapText="1"/>
    </xf>
    <xf numFmtId="3" fontId="29" fillId="2" borderId="0" xfId="3" applyNumberFormat="1" applyFont="1" applyFill="1" applyAlignment="1">
      <alignment wrapText="1"/>
    </xf>
    <xf numFmtId="0" fontId="30" fillId="0" borderId="0" xfId="0" applyFont="1" applyAlignment="1">
      <alignment horizontal="justify" vertical="center"/>
    </xf>
    <xf numFmtId="0" fontId="3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32" fillId="4" borderId="1" xfId="3" applyFont="1" applyFill="1" applyBorder="1"/>
    <xf numFmtId="0" fontId="32" fillId="5" borderId="1" xfId="3" applyFont="1" applyFill="1" applyBorder="1"/>
    <xf numFmtId="0" fontId="32" fillId="0" borderId="0" xfId="3" applyFont="1"/>
    <xf numFmtId="0" fontId="19" fillId="0" borderId="1" xfId="3" applyBorder="1"/>
    <xf numFmtId="0" fontId="34" fillId="6" borderId="1" xfId="3" applyFont="1" applyFill="1" applyBorder="1" applyAlignment="1">
      <alignment wrapText="1"/>
    </xf>
    <xf numFmtId="0" fontId="35" fillId="6" borderId="1" xfId="3" applyFont="1" applyFill="1" applyBorder="1"/>
    <xf numFmtId="0" fontId="19" fillId="6" borderId="1" xfId="3" applyFill="1" applyBorder="1"/>
    <xf numFmtId="0" fontId="36" fillId="6" borderId="1" xfId="3" applyFont="1" applyFill="1" applyBorder="1"/>
    <xf numFmtId="0" fontId="37" fillId="6" borderId="1" xfId="3" applyFont="1" applyFill="1" applyBorder="1" applyAlignment="1">
      <alignment wrapText="1"/>
    </xf>
    <xf numFmtId="0" fontId="37" fillId="0" borderId="0" xfId="3" applyFont="1" applyAlignment="1">
      <alignment wrapText="1"/>
    </xf>
    <xf numFmtId="0" fontId="38" fillId="5" borderId="1" xfId="3" applyFont="1" applyFill="1" applyBorder="1"/>
    <xf numFmtId="0" fontId="39" fillId="0" borderId="0" xfId="0" applyFont="1" applyAlignment="1">
      <alignment horizontal="left" vertical="center" wrapText="1"/>
    </xf>
    <xf numFmtId="3" fontId="19" fillId="0" borderId="0" xfId="3" applyNumberFormat="1"/>
    <xf numFmtId="0" fontId="42" fillId="2" borderId="1" xfId="3" applyFont="1" applyFill="1" applyBorder="1" applyAlignment="1">
      <alignment horizontal="center" vertical="center" wrapText="1"/>
    </xf>
    <xf numFmtId="3" fontId="42" fillId="2" borderId="1" xfId="3" applyNumberFormat="1" applyFont="1" applyFill="1" applyBorder="1" applyAlignment="1">
      <alignment horizontal="center" vertical="center"/>
    </xf>
    <xf numFmtId="0" fontId="19" fillId="0" borderId="1" xfId="3" applyBorder="1" applyAlignment="1">
      <alignment wrapText="1"/>
    </xf>
    <xf numFmtId="3" fontId="19" fillId="0" borderId="1" xfId="3" applyNumberFormat="1" applyBorder="1"/>
    <xf numFmtId="0" fontId="42" fillId="2" borderId="1" xfId="3" applyFont="1" applyFill="1" applyBorder="1" applyAlignment="1">
      <alignment wrapText="1"/>
    </xf>
    <xf numFmtId="0" fontId="42" fillId="2" borderId="1" xfId="3" applyFont="1" applyFill="1" applyBorder="1"/>
    <xf numFmtId="3" fontId="42" fillId="2" borderId="1" xfId="3" applyNumberFormat="1" applyFont="1" applyFill="1" applyBorder="1"/>
    <xf numFmtId="0" fontId="25" fillId="2" borderId="0" xfId="3" applyFont="1" applyFill="1"/>
    <xf numFmtId="0" fontId="19" fillId="0" borderId="0" xfId="3" applyAlignment="1">
      <alignment wrapText="1"/>
    </xf>
    <xf numFmtId="3" fontId="45" fillId="2" borderId="1" xfId="3" applyNumberFormat="1" applyFont="1" applyFill="1" applyBorder="1" applyAlignment="1">
      <alignment vertical="center" wrapText="1"/>
    </xf>
    <xf numFmtId="0" fontId="46" fillId="0" borderId="1" xfId="3" applyFont="1" applyBorder="1" applyAlignment="1">
      <alignment wrapText="1"/>
    </xf>
    <xf numFmtId="3" fontId="46" fillId="0" borderId="1" xfId="3" applyNumberFormat="1" applyFont="1" applyBorder="1"/>
    <xf numFmtId="3" fontId="47" fillId="2" borderId="1" xfId="3" applyNumberFormat="1" applyFont="1" applyFill="1" applyBorder="1"/>
    <xf numFmtId="0" fontId="48" fillId="0" borderId="0" xfId="3" applyFont="1"/>
    <xf numFmtId="0" fontId="19" fillId="0" borderId="0" xfId="3" applyFill="1" applyAlignment="1">
      <alignment wrapText="1"/>
    </xf>
    <xf numFmtId="0" fontId="37" fillId="0" borderId="0" xfId="3" applyFont="1" applyFill="1" applyAlignment="1">
      <alignment wrapText="1"/>
    </xf>
    <xf numFmtId="0" fontId="49" fillId="0" borderId="0" xfId="3" applyFont="1" applyFill="1" applyAlignment="1">
      <alignment wrapText="1"/>
    </xf>
    <xf numFmtId="3" fontId="45" fillId="0" borderId="0" xfId="3" applyNumberFormat="1" applyFont="1" applyFill="1"/>
    <xf numFmtId="0" fontId="19" fillId="0" borderId="0" xfId="3" applyFill="1"/>
    <xf numFmtId="3" fontId="45" fillId="2" borderId="1" xfId="3" applyNumberFormat="1" applyFont="1" applyFill="1" applyBorder="1"/>
    <xf numFmtId="0" fontId="49" fillId="0" borderId="0" xfId="3" applyFont="1" applyAlignment="1">
      <alignment wrapText="1"/>
    </xf>
    <xf numFmtId="3" fontId="46" fillId="0" borderId="0" xfId="3" applyNumberFormat="1" applyFont="1"/>
    <xf numFmtId="0" fontId="1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8" fillId="6" borderId="0" xfId="3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49" fontId="15" fillId="0" borderId="15" xfId="2" applyNumberFormat="1" applyFont="1" applyFill="1" applyBorder="1" applyAlignment="1">
      <alignment horizontal="center" vertical="center" wrapText="1"/>
    </xf>
    <xf numFmtId="49" fontId="15" fillId="0" borderId="16" xfId="2" applyNumberFormat="1" applyFont="1" applyFill="1" applyBorder="1" applyAlignment="1">
      <alignment horizontal="center" vertical="center" wrapText="1"/>
    </xf>
    <xf numFmtId="49" fontId="15" fillId="0" borderId="14" xfId="2" applyNumberFormat="1" applyFont="1" applyFill="1" applyBorder="1" applyAlignment="1">
      <alignment horizontal="center" vertical="center" wrapText="1"/>
    </xf>
    <xf numFmtId="0" fontId="43" fillId="2" borderId="1" xfId="3" applyFont="1" applyFill="1" applyBorder="1" applyAlignment="1">
      <alignment horizontal="center"/>
    </xf>
    <xf numFmtId="0" fontId="46" fillId="0" borderId="1" xfId="3" applyFont="1" applyBorder="1" applyAlignment="1">
      <alignment horizontal="center" vertical="center" wrapText="1"/>
    </xf>
    <xf numFmtId="3" fontId="47" fillId="2" borderId="1" xfId="3" applyNumberFormat="1" applyFont="1" applyFill="1" applyBorder="1" applyAlignment="1">
      <alignment horizontal="center" vertical="center"/>
    </xf>
    <xf numFmtId="3" fontId="44" fillId="2" borderId="1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Virgül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u\Desktop\B&#220;T&#199;E%20E&#286;&#304;T&#304;M&#304;\MasrafCetveliTertip_2023%20-%202023-11-21T140441.5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u\Desktop\&#304;DAR&#304;%20AKADEM&#304;K%20Y&#214;NET&#304;C&#304;%20E&#286;&#304;T&#304;M&#304;\2024%20YILI%20&#214;DENEKLER&#304;%20KIY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u\Desktop\&#304;DAR&#304;%20AKADEM&#304;K%20Y&#214;NET&#304;C&#304;%20E&#286;&#304;T&#304;M&#304;\E&#286;&#304;T&#304;M%20SON\2024%20YILI%20&#214;DENEKLER&#304;%20KIY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nekDurum"/>
      <sheetName val="OdenekDurum (2)"/>
    </sheetNames>
    <sheetDataSet>
      <sheetData sheetId="0">
        <row r="1">
          <cell r="B1">
            <v>2023</v>
          </cell>
          <cell r="D1" t="str">
            <v>(AVANS DAHİL)</v>
          </cell>
        </row>
        <row r="2">
          <cell r="B2" t="str">
            <v xml:space="preserve">SAKARYA ÜNİVERSİTESİ 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İRİNCİ DÜZEY ÖDENEK DURUMU "/>
      <sheetName val="İKİNCİ DÜZEY ÖDENEK DURUMU "/>
      <sheetName val="FAALİYET DÜZEYİ ÖDENEK"/>
      <sheetName val="01.3-02.3"/>
      <sheetName val="014-02.4"/>
      <sheetName val="032 DETAY"/>
      <sheetName val="035 DETAY"/>
    </sheetNames>
    <sheetDataSet>
      <sheetData sheetId="0">
        <row r="1">
          <cell r="C1">
            <v>2024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İRİNCİ DÜZEY ÖDENEK DURUMU "/>
      <sheetName val="İKİNCİ DÜZEY ÖDENEK DURUMU "/>
      <sheetName val="FAALİYET DÜZEYİ ÖDENEK"/>
      <sheetName val="01.3-02.3"/>
      <sheetName val="014-02.4"/>
    </sheetNames>
    <sheetDataSet>
      <sheetData sheetId="0">
        <row r="1">
          <cell r="C1">
            <v>2024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4"/>
  <sheetViews>
    <sheetView tabSelected="1" topLeftCell="A9" workbookViewId="0">
      <selection activeCell="H33" sqref="H33"/>
    </sheetView>
  </sheetViews>
  <sheetFormatPr defaultRowHeight="12.75" x14ac:dyDescent="0.2"/>
  <cols>
    <col min="1" max="3" width="30.7109375" style="10" customWidth="1"/>
    <col min="4" max="4" width="30.7109375" style="10" hidden="1" customWidth="1"/>
    <col min="5" max="5" width="32.5703125" style="10" customWidth="1"/>
    <col min="6" max="18" width="15.7109375" style="10" customWidth="1"/>
    <col min="19" max="19" width="15.140625" style="10" customWidth="1"/>
    <col min="20" max="20" width="13.5703125" style="10" customWidth="1"/>
    <col min="21" max="21" width="12.140625" style="10" customWidth="1"/>
    <col min="22" max="70" width="9.140625" style="10" customWidth="1"/>
    <col min="71" max="81" width="9.140625" style="10" hidden="1" customWidth="1"/>
    <col min="82" max="256" width="9.140625" style="10"/>
    <col min="257" max="259" width="30.7109375" style="10" customWidth="1"/>
    <col min="260" max="260" width="0" style="10" hidden="1" customWidth="1"/>
    <col min="261" max="261" width="32.5703125" style="10" customWidth="1"/>
    <col min="262" max="274" width="15.7109375" style="10" customWidth="1"/>
    <col min="275" max="275" width="15.140625" style="10" customWidth="1"/>
    <col min="276" max="276" width="13.5703125" style="10" customWidth="1"/>
    <col min="277" max="277" width="12.140625" style="10" customWidth="1"/>
    <col min="278" max="326" width="9.140625" style="10" customWidth="1"/>
    <col min="327" max="337" width="0" style="10" hidden="1" customWidth="1"/>
    <col min="338" max="512" width="9.140625" style="10"/>
    <col min="513" max="515" width="30.7109375" style="10" customWidth="1"/>
    <col min="516" max="516" width="0" style="10" hidden="1" customWidth="1"/>
    <col min="517" max="517" width="32.5703125" style="10" customWidth="1"/>
    <col min="518" max="530" width="15.7109375" style="10" customWidth="1"/>
    <col min="531" max="531" width="15.140625" style="10" customWidth="1"/>
    <col min="532" max="532" width="13.5703125" style="10" customWidth="1"/>
    <col min="533" max="533" width="12.140625" style="10" customWidth="1"/>
    <col min="534" max="582" width="9.140625" style="10" customWidth="1"/>
    <col min="583" max="593" width="0" style="10" hidden="1" customWidth="1"/>
    <col min="594" max="768" width="9.140625" style="10"/>
    <col min="769" max="771" width="30.7109375" style="10" customWidth="1"/>
    <col min="772" max="772" width="0" style="10" hidden="1" customWidth="1"/>
    <col min="773" max="773" width="32.5703125" style="10" customWidth="1"/>
    <col min="774" max="786" width="15.7109375" style="10" customWidth="1"/>
    <col min="787" max="787" width="15.140625" style="10" customWidth="1"/>
    <col min="788" max="788" width="13.5703125" style="10" customWidth="1"/>
    <col min="789" max="789" width="12.140625" style="10" customWidth="1"/>
    <col min="790" max="838" width="9.140625" style="10" customWidth="1"/>
    <col min="839" max="849" width="0" style="10" hidden="1" customWidth="1"/>
    <col min="850" max="1024" width="9.140625" style="10"/>
    <col min="1025" max="1027" width="30.7109375" style="10" customWidth="1"/>
    <col min="1028" max="1028" width="0" style="10" hidden="1" customWidth="1"/>
    <col min="1029" max="1029" width="32.5703125" style="10" customWidth="1"/>
    <col min="1030" max="1042" width="15.7109375" style="10" customWidth="1"/>
    <col min="1043" max="1043" width="15.140625" style="10" customWidth="1"/>
    <col min="1044" max="1044" width="13.5703125" style="10" customWidth="1"/>
    <col min="1045" max="1045" width="12.140625" style="10" customWidth="1"/>
    <col min="1046" max="1094" width="9.140625" style="10" customWidth="1"/>
    <col min="1095" max="1105" width="0" style="10" hidden="1" customWidth="1"/>
    <col min="1106" max="1280" width="9.140625" style="10"/>
    <col min="1281" max="1283" width="30.7109375" style="10" customWidth="1"/>
    <col min="1284" max="1284" width="0" style="10" hidden="1" customWidth="1"/>
    <col min="1285" max="1285" width="32.5703125" style="10" customWidth="1"/>
    <col min="1286" max="1298" width="15.7109375" style="10" customWidth="1"/>
    <col min="1299" max="1299" width="15.140625" style="10" customWidth="1"/>
    <col min="1300" max="1300" width="13.5703125" style="10" customWidth="1"/>
    <col min="1301" max="1301" width="12.140625" style="10" customWidth="1"/>
    <col min="1302" max="1350" width="9.140625" style="10" customWidth="1"/>
    <col min="1351" max="1361" width="0" style="10" hidden="1" customWidth="1"/>
    <col min="1362" max="1536" width="9.140625" style="10"/>
    <col min="1537" max="1539" width="30.7109375" style="10" customWidth="1"/>
    <col min="1540" max="1540" width="0" style="10" hidden="1" customWidth="1"/>
    <col min="1541" max="1541" width="32.5703125" style="10" customWidth="1"/>
    <col min="1542" max="1554" width="15.7109375" style="10" customWidth="1"/>
    <col min="1555" max="1555" width="15.140625" style="10" customWidth="1"/>
    <col min="1556" max="1556" width="13.5703125" style="10" customWidth="1"/>
    <col min="1557" max="1557" width="12.140625" style="10" customWidth="1"/>
    <col min="1558" max="1606" width="9.140625" style="10" customWidth="1"/>
    <col min="1607" max="1617" width="0" style="10" hidden="1" customWidth="1"/>
    <col min="1618" max="1792" width="9.140625" style="10"/>
    <col min="1793" max="1795" width="30.7109375" style="10" customWidth="1"/>
    <col min="1796" max="1796" width="0" style="10" hidden="1" customWidth="1"/>
    <col min="1797" max="1797" width="32.5703125" style="10" customWidth="1"/>
    <col min="1798" max="1810" width="15.7109375" style="10" customWidth="1"/>
    <col min="1811" max="1811" width="15.140625" style="10" customWidth="1"/>
    <col min="1812" max="1812" width="13.5703125" style="10" customWidth="1"/>
    <col min="1813" max="1813" width="12.140625" style="10" customWidth="1"/>
    <col min="1814" max="1862" width="9.140625" style="10" customWidth="1"/>
    <col min="1863" max="1873" width="0" style="10" hidden="1" customWidth="1"/>
    <col min="1874" max="2048" width="9.140625" style="10"/>
    <col min="2049" max="2051" width="30.7109375" style="10" customWidth="1"/>
    <col min="2052" max="2052" width="0" style="10" hidden="1" customWidth="1"/>
    <col min="2053" max="2053" width="32.5703125" style="10" customWidth="1"/>
    <col min="2054" max="2066" width="15.7109375" style="10" customWidth="1"/>
    <col min="2067" max="2067" width="15.140625" style="10" customWidth="1"/>
    <col min="2068" max="2068" width="13.5703125" style="10" customWidth="1"/>
    <col min="2069" max="2069" width="12.140625" style="10" customWidth="1"/>
    <col min="2070" max="2118" width="9.140625" style="10" customWidth="1"/>
    <col min="2119" max="2129" width="0" style="10" hidden="1" customWidth="1"/>
    <col min="2130" max="2304" width="9.140625" style="10"/>
    <col min="2305" max="2307" width="30.7109375" style="10" customWidth="1"/>
    <col min="2308" max="2308" width="0" style="10" hidden="1" customWidth="1"/>
    <col min="2309" max="2309" width="32.5703125" style="10" customWidth="1"/>
    <col min="2310" max="2322" width="15.7109375" style="10" customWidth="1"/>
    <col min="2323" max="2323" width="15.140625" style="10" customWidth="1"/>
    <col min="2324" max="2324" width="13.5703125" style="10" customWidth="1"/>
    <col min="2325" max="2325" width="12.140625" style="10" customWidth="1"/>
    <col min="2326" max="2374" width="9.140625" style="10" customWidth="1"/>
    <col min="2375" max="2385" width="0" style="10" hidden="1" customWidth="1"/>
    <col min="2386" max="2560" width="9.140625" style="10"/>
    <col min="2561" max="2563" width="30.7109375" style="10" customWidth="1"/>
    <col min="2564" max="2564" width="0" style="10" hidden="1" customWidth="1"/>
    <col min="2565" max="2565" width="32.5703125" style="10" customWidth="1"/>
    <col min="2566" max="2578" width="15.7109375" style="10" customWidth="1"/>
    <col min="2579" max="2579" width="15.140625" style="10" customWidth="1"/>
    <col min="2580" max="2580" width="13.5703125" style="10" customWidth="1"/>
    <col min="2581" max="2581" width="12.140625" style="10" customWidth="1"/>
    <col min="2582" max="2630" width="9.140625" style="10" customWidth="1"/>
    <col min="2631" max="2641" width="0" style="10" hidden="1" customWidth="1"/>
    <col min="2642" max="2816" width="9.140625" style="10"/>
    <col min="2817" max="2819" width="30.7109375" style="10" customWidth="1"/>
    <col min="2820" max="2820" width="0" style="10" hidden="1" customWidth="1"/>
    <col min="2821" max="2821" width="32.5703125" style="10" customWidth="1"/>
    <col min="2822" max="2834" width="15.7109375" style="10" customWidth="1"/>
    <col min="2835" max="2835" width="15.140625" style="10" customWidth="1"/>
    <col min="2836" max="2836" width="13.5703125" style="10" customWidth="1"/>
    <col min="2837" max="2837" width="12.140625" style="10" customWidth="1"/>
    <col min="2838" max="2886" width="9.140625" style="10" customWidth="1"/>
    <col min="2887" max="2897" width="0" style="10" hidden="1" customWidth="1"/>
    <col min="2898" max="3072" width="9.140625" style="10"/>
    <col min="3073" max="3075" width="30.7109375" style="10" customWidth="1"/>
    <col min="3076" max="3076" width="0" style="10" hidden="1" customWidth="1"/>
    <col min="3077" max="3077" width="32.5703125" style="10" customWidth="1"/>
    <col min="3078" max="3090" width="15.7109375" style="10" customWidth="1"/>
    <col min="3091" max="3091" width="15.140625" style="10" customWidth="1"/>
    <col min="3092" max="3092" width="13.5703125" style="10" customWidth="1"/>
    <col min="3093" max="3093" width="12.140625" style="10" customWidth="1"/>
    <col min="3094" max="3142" width="9.140625" style="10" customWidth="1"/>
    <col min="3143" max="3153" width="0" style="10" hidden="1" customWidth="1"/>
    <col min="3154" max="3328" width="9.140625" style="10"/>
    <col min="3329" max="3331" width="30.7109375" style="10" customWidth="1"/>
    <col min="3332" max="3332" width="0" style="10" hidden="1" customWidth="1"/>
    <col min="3333" max="3333" width="32.5703125" style="10" customWidth="1"/>
    <col min="3334" max="3346" width="15.7109375" style="10" customWidth="1"/>
    <col min="3347" max="3347" width="15.140625" style="10" customWidth="1"/>
    <col min="3348" max="3348" width="13.5703125" style="10" customWidth="1"/>
    <col min="3349" max="3349" width="12.140625" style="10" customWidth="1"/>
    <col min="3350" max="3398" width="9.140625" style="10" customWidth="1"/>
    <col min="3399" max="3409" width="0" style="10" hidden="1" customWidth="1"/>
    <col min="3410" max="3584" width="9.140625" style="10"/>
    <col min="3585" max="3587" width="30.7109375" style="10" customWidth="1"/>
    <col min="3588" max="3588" width="0" style="10" hidden="1" customWidth="1"/>
    <col min="3589" max="3589" width="32.5703125" style="10" customWidth="1"/>
    <col min="3590" max="3602" width="15.7109375" style="10" customWidth="1"/>
    <col min="3603" max="3603" width="15.140625" style="10" customWidth="1"/>
    <col min="3604" max="3604" width="13.5703125" style="10" customWidth="1"/>
    <col min="3605" max="3605" width="12.140625" style="10" customWidth="1"/>
    <col min="3606" max="3654" width="9.140625" style="10" customWidth="1"/>
    <col min="3655" max="3665" width="0" style="10" hidden="1" customWidth="1"/>
    <col min="3666" max="3840" width="9.140625" style="10"/>
    <col min="3841" max="3843" width="30.7109375" style="10" customWidth="1"/>
    <col min="3844" max="3844" width="0" style="10" hidden="1" customWidth="1"/>
    <col min="3845" max="3845" width="32.5703125" style="10" customWidth="1"/>
    <col min="3846" max="3858" width="15.7109375" style="10" customWidth="1"/>
    <col min="3859" max="3859" width="15.140625" style="10" customWidth="1"/>
    <col min="3860" max="3860" width="13.5703125" style="10" customWidth="1"/>
    <col min="3861" max="3861" width="12.140625" style="10" customWidth="1"/>
    <col min="3862" max="3910" width="9.140625" style="10" customWidth="1"/>
    <col min="3911" max="3921" width="0" style="10" hidden="1" customWidth="1"/>
    <col min="3922" max="4096" width="9.140625" style="10"/>
    <col min="4097" max="4099" width="30.7109375" style="10" customWidth="1"/>
    <col min="4100" max="4100" width="0" style="10" hidden="1" customWidth="1"/>
    <col min="4101" max="4101" width="32.5703125" style="10" customWidth="1"/>
    <col min="4102" max="4114" width="15.7109375" style="10" customWidth="1"/>
    <col min="4115" max="4115" width="15.140625" style="10" customWidth="1"/>
    <col min="4116" max="4116" width="13.5703125" style="10" customWidth="1"/>
    <col min="4117" max="4117" width="12.140625" style="10" customWidth="1"/>
    <col min="4118" max="4166" width="9.140625" style="10" customWidth="1"/>
    <col min="4167" max="4177" width="0" style="10" hidden="1" customWidth="1"/>
    <col min="4178" max="4352" width="9.140625" style="10"/>
    <col min="4353" max="4355" width="30.7109375" style="10" customWidth="1"/>
    <col min="4356" max="4356" width="0" style="10" hidden="1" customWidth="1"/>
    <col min="4357" max="4357" width="32.5703125" style="10" customWidth="1"/>
    <col min="4358" max="4370" width="15.7109375" style="10" customWidth="1"/>
    <col min="4371" max="4371" width="15.140625" style="10" customWidth="1"/>
    <col min="4372" max="4372" width="13.5703125" style="10" customWidth="1"/>
    <col min="4373" max="4373" width="12.140625" style="10" customWidth="1"/>
    <col min="4374" max="4422" width="9.140625" style="10" customWidth="1"/>
    <col min="4423" max="4433" width="0" style="10" hidden="1" customWidth="1"/>
    <col min="4434" max="4608" width="9.140625" style="10"/>
    <col min="4609" max="4611" width="30.7109375" style="10" customWidth="1"/>
    <col min="4612" max="4612" width="0" style="10" hidden="1" customWidth="1"/>
    <col min="4613" max="4613" width="32.5703125" style="10" customWidth="1"/>
    <col min="4614" max="4626" width="15.7109375" style="10" customWidth="1"/>
    <col min="4627" max="4627" width="15.140625" style="10" customWidth="1"/>
    <col min="4628" max="4628" width="13.5703125" style="10" customWidth="1"/>
    <col min="4629" max="4629" width="12.140625" style="10" customWidth="1"/>
    <col min="4630" max="4678" width="9.140625" style="10" customWidth="1"/>
    <col min="4679" max="4689" width="0" style="10" hidden="1" customWidth="1"/>
    <col min="4690" max="4864" width="9.140625" style="10"/>
    <col min="4865" max="4867" width="30.7109375" style="10" customWidth="1"/>
    <col min="4868" max="4868" width="0" style="10" hidden="1" customWidth="1"/>
    <col min="4869" max="4869" width="32.5703125" style="10" customWidth="1"/>
    <col min="4870" max="4882" width="15.7109375" style="10" customWidth="1"/>
    <col min="4883" max="4883" width="15.140625" style="10" customWidth="1"/>
    <col min="4884" max="4884" width="13.5703125" style="10" customWidth="1"/>
    <col min="4885" max="4885" width="12.140625" style="10" customWidth="1"/>
    <col min="4886" max="4934" width="9.140625" style="10" customWidth="1"/>
    <col min="4935" max="4945" width="0" style="10" hidden="1" customWidth="1"/>
    <col min="4946" max="5120" width="9.140625" style="10"/>
    <col min="5121" max="5123" width="30.7109375" style="10" customWidth="1"/>
    <col min="5124" max="5124" width="0" style="10" hidden="1" customWidth="1"/>
    <col min="5125" max="5125" width="32.5703125" style="10" customWidth="1"/>
    <col min="5126" max="5138" width="15.7109375" style="10" customWidth="1"/>
    <col min="5139" max="5139" width="15.140625" style="10" customWidth="1"/>
    <col min="5140" max="5140" width="13.5703125" style="10" customWidth="1"/>
    <col min="5141" max="5141" width="12.140625" style="10" customWidth="1"/>
    <col min="5142" max="5190" width="9.140625" style="10" customWidth="1"/>
    <col min="5191" max="5201" width="0" style="10" hidden="1" customWidth="1"/>
    <col min="5202" max="5376" width="9.140625" style="10"/>
    <col min="5377" max="5379" width="30.7109375" style="10" customWidth="1"/>
    <col min="5380" max="5380" width="0" style="10" hidden="1" customWidth="1"/>
    <col min="5381" max="5381" width="32.5703125" style="10" customWidth="1"/>
    <col min="5382" max="5394" width="15.7109375" style="10" customWidth="1"/>
    <col min="5395" max="5395" width="15.140625" style="10" customWidth="1"/>
    <col min="5396" max="5396" width="13.5703125" style="10" customWidth="1"/>
    <col min="5397" max="5397" width="12.140625" style="10" customWidth="1"/>
    <col min="5398" max="5446" width="9.140625" style="10" customWidth="1"/>
    <col min="5447" max="5457" width="0" style="10" hidden="1" customWidth="1"/>
    <col min="5458" max="5632" width="9.140625" style="10"/>
    <col min="5633" max="5635" width="30.7109375" style="10" customWidth="1"/>
    <col min="5636" max="5636" width="0" style="10" hidden="1" customWidth="1"/>
    <col min="5637" max="5637" width="32.5703125" style="10" customWidth="1"/>
    <col min="5638" max="5650" width="15.7109375" style="10" customWidth="1"/>
    <col min="5651" max="5651" width="15.140625" style="10" customWidth="1"/>
    <col min="5652" max="5652" width="13.5703125" style="10" customWidth="1"/>
    <col min="5653" max="5653" width="12.140625" style="10" customWidth="1"/>
    <col min="5654" max="5702" width="9.140625" style="10" customWidth="1"/>
    <col min="5703" max="5713" width="0" style="10" hidden="1" customWidth="1"/>
    <col min="5714" max="5888" width="9.140625" style="10"/>
    <col min="5889" max="5891" width="30.7109375" style="10" customWidth="1"/>
    <col min="5892" max="5892" width="0" style="10" hidden="1" customWidth="1"/>
    <col min="5893" max="5893" width="32.5703125" style="10" customWidth="1"/>
    <col min="5894" max="5906" width="15.7109375" style="10" customWidth="1"/>
    <col min="5907" max="5907" width="15.140625" style="10" customWidth="1"/>
    <col min="5908" max="5908" width="13.5703125" style="10" customWidth="1"/>
    <col min="5909" max="5909" width="12.140625" style="10" customWidth="1"/>
    <col min="5910" max="5958" width="9.140625" style="10" customWidth="1"/>
    <col min="5959" max="5969" width="0" style="10" hidden="1" customWidth="1"/>
    <col min="5970" max="6144" width="9.140625" style="10"/>
    <col min="6145" max="6147" width="30.7109375" style="10" customWidth="1"/>
    <col min="6148" max="6148" width="0" style="10" hidden="1" customWidth="1"/>
    <col min="6149" max="6149" width="32.5703125" style="10" customWidth="1"/>
    <col min="6150" max="6162" width="15.7109375" style="10" customWidth="1"/>
    <col min="6163" max="6163" width="15.140625" style="10" customWidth="1"/>
    <col min="6164" max="6164" width="13.5703125" style="10" customWidth="1"/>
    <col min="6165" max="6165" width="12.140625" style="10" customWidth="1"/>
    <col min="6166" max="6214" width="9.140625" style="10" customWidth="1"/>
    <col min="6215" max="6225" width="0" style="10" hidden="1" customWidth="1"/>
    <col min="6226" max="6400" width="9.140625" style="10"/>
    <col min="6401" max="6403" width="30.7109375" style="10" customWidth="1"/>
    <col min="6404" max="6404" width="0" style="10" hidden="1" customWidth="1"/>
    <col min="6405" max="6405" width="32.5703125" style="10" customWidth="1"/>
    <col min="6406" max="6418" width="15.7109375" style="10" customWidth="1"/>
    <col min="6419" max="6419" width="15.140625" style="10" customWidth="1"/>
    <col min="6420" max="6420" width="13.5703125" style="10" customWidth="1"/>
    <col min="6421" max="6421" width="12.140625" style="10" customWidth="1"/>
    <col min="6422" max="6470" width="9.140625" style="10" customWidth="1"/>
    <col min="6471" max="6481" width="0" style="10" hidden="1" customWidth="1"/>
    <col min="6482" max="6656" width="9.140625" style="10"/>
    <col min="6657" max="6659" width="30.7109375" style="10" customWidth="1"/>
    <col min="6660" max="6660" width="0" style="10" hidden="1" customWidth="1"/>
    <col min="6661" max="6661" width="32.5703125" style="10" customWidth="1"/>
    <col min="6662" max="6674" width="15.7109375" style="10" customWidth="1"/>
    <col min="6675" max="6675" width="15.140625" style="10" customWidth="1"/>
    <col min="6676" max="6676" width="13.5703125" style="10" customWidth="1"/>
    <col min="6677" max="6677" width="12.140625" style="10" customWidth="1"/>
    <col min="6678" max="6726" width="9.140625" style="10" customWidth="1"/>
    <col min="6727" max="6737" width="0" style="10" hidden="1" customWidth="1"/>
    <col min="6738" max="6912" width="9.140625" style="10"/>
    <col min="6913" max="6915" width="30.7109375" style="10" customWidth="1"/>
    <col min="6916" max="6916" width="0" style="10" hidden="1" customWidth="1"/>
    <col min="6917" max="6917" width="32.5703125" style="10" customWidth="1"/>
    <col min="6918" max="6930" width="15.7109375" style="10" customWidth="1"/>
    <col min="6931" max="6931" width="15.140625" style="10" customWidth="1"/>
    <col min="6932" max="6932" width="13.5703125" style="10" customWidth="1"/>
    <col min="6933" max="6933" width="12.140625" style="10" customWidth="1"/>
    <col min="6934" max="6982" width="9.140625" style="10" customWidth="1"/>
    <col min="6983" max="6993" width="0" style="10" hidden="1" customWidth="1"/>
    <col min="6994" max="7168" width="9.140625" style="10"/>
    <col min="7169" max="7171" width="30.7109375" style="10" customWidth="1"/>
    <col min="7172" max="7172" width="0" style="10" hidden="1" customWidth="1"/>
    <col min="7173" max="7173" width="32.5703125" style="10" customWidth="1"/>
    <col min="7174" max="7186" width="15.7109375" style="10" customWidth="1"/>
    <col min="7187" max="7187" width="15.140625" style="10" customWidth="1"/>
    <col min="7188" max="7188" width="13.5703125" style="10" customWidth="1"/>
    <col min="7189" max="7189" width="12.140625" style="10" customWidth="1"/>
    <col min="7190" max="7238" width="9.140625" style="10" customWidth="1"/>
    <col min="7239" max="7249" width="0" style="10" hidden="1" customWidth="1"/>
    <col min="7250" max="7424" width="9.140625" style="10"/>
    <col min="7425" max="7427" width="30.7109375" style="10" customWidth="1"/>
    <col min="7428" max="7428" width="0" style="10" hidden="1" customWidth="1"/>
    <col min="7429" max="7429" width="32.5703125" style="10" customWidth="1"/>
    <col min="7430" max="7442" width="15.7109375" style="10" customWidth="1"/>
    <col min="7443" max="7443" width="15.140625" style="10" customWidth="1"/>
    <col min="7444" max="7444" width="13.5703125" style="10" customWidth="1"/>
    <col min="7445" max="7445" width="12.140625" style="10" customWidth="1"/>
    <col min="7446" max="7494" width="9.140625" style="10" customWidth="1"/>
    <col min="7495" max="7505" width="0" style="10" hidden="1" customWidth="1"/>
    <col min="7506" max="7680" width="9.140625" style="10"/>
    <col min="7681" max="7683" width="30.7109375" style="10" customWidth="1"/>
    <col min="7684" max="7684" width="0" style="10" hidden="1" customWidth="1"/>
    <col min="7685" max="7685" width="32.5703125" style="10" customWidth="1"/>
    <col min="7686" max="7698" width="15.7109375" style="10" customWidth="1"/>
    <col min="7699" max="7699" width="15.140625" style="10" customWidth="1"/>
    <col min="7700" max="7700" width="13.5703125" style="10" customWidth="1"/>
    <col min="7701" max="7701" width="12.140625" style="10" customWidth="1"/>
    <col min="7702" max="7750" width="9.140625" style="10" customWidth="1"/>
    <col min="7751" max="7761" width="0" style="10" hidden="1" customWidth="1"/>
    <col min="7762" max="7936" width="9.140625" style="10"/>
    <col min="7937" max="7939" width="30.7109375" style="10" customWidth="1"/>
    <col min="7940" max="7940" width="0" style="10" hidden="1" customWidth="1"/>
    <col min="7941" max="7941" width="32.5703125" style="10" customWidth="1"/>
    <col min="7942" max="7954" width="15.7109375" style="10" customWidth="1"/>
    <col min="7955" max="7955" width="15.140625" style="10" customWidth="1"/>
    <col min="7956" max="7956" width="13.5703125" style="10" customWidth="1"/>
    <col min="7957" max="7957" width="12.140625" style="10" customWidth="1"/>
    <col min="7958" max="8006" width="9.140625" style="10" customWidth="1"/>
    <col min="8007" max="8017" width="0" style="10" hidden="1" customWidth="1"/>
    <col min="8018" max="8192" width="9.140625" style="10"/>
    <col min="8193" max="8195" width="30.7109375" style="10" customWidth="1"/>
    <col min="8196" max="8196" width="0" style="10" hidden="1" customWidth="1"/>
    <col min="8197" max="8197" width="32.5703125" style="10" customWidth="1"/>
    <col min="8198" max="8210" width="15.7109375" style="10" customWidth="1"/>
    <col min="8211" max="8211" width="15.140625" style="10" customWidth="1"/>
    <col min="8212" max="8212" width="13.5703125" style="10" customWidth="1"/>
    <col min="8213" max="8213" width="12.140625" style="10" customWidth="1"/>
    <col min="8214" max="8262" width="9.140625" style="10" customWidth="1"/>
    <col min="8263" max="8273" width="0" style="10" hidden="1" customWidth="1"/>
    <col min="8274" max="8448" width="9.140625" style="10"/>
    <col min="8449" max="8451" width="30.7109375" style="10" customWidth="1"/>
    <col min="8452" max="8452" width="0" style="10" hidden="1" customWidth="1"/>
    <col min="8453" max="8453" width="32.5703125" style="10" customWidth="1"/>
    <col min="8454" max="8466" width="15.7109375" style="10" customWidth="1"/>
    <col min="8467" max="8467" width="15.140625" style="10" customWidth="1"/>
    <col min="8468" max="8468" width="13.5703125" style="10" customWidth="1"/>
    <col min="8469" max="8469" width="12.140625" style="10" customWidth="1"/>
    <col min="8470" max="8518" width="9.140625" style="10" customWidth="1"/>
    <col min="8519" max="8529" width="0" style="10" hidden="1" customWidth="1"/>
    <col min="8530" max="8704" width="9.140625" style="10"/>
    <col min="8705" max="8707" width="30.7109375" style="10" customWidth="1"/>
    <col min="8708" max="8708" width="0" style="10" hidden="1" customWidth="1"/>
    <col min="8709" max="8709" width="32.5703125" style="10" customWidth="1"/>
    <col min="8710" max="8722" width="15.7109375" style="10" customWidth="1"/>
    <col min="8723" max="8723" width="15.140625" style="10" customWidth="1"/>
    <col min="8724" max="8724" width="13.5703125" style="10" customWidth="1"/>
    <col min="8725" max="8725" width="12.140625" style="10" customWidth="1"/>
    <col min="8726" max="8774" width="9.140625" style="10" customWidth="1"/>
    <col min="8775" max="8785" width="0" style="10" hidden="1" customWidth="1"/>
    <col min="8786" max="8960" width="9.140625" style="10"/>
    <col min="8961" max="8963" width="30.7109375" style="10" customWidth="1"/>
    <col min="8964" max="8964" width="0" style="10" hidden="1" customWidth="1"/>
    <col min="8965" max="8965" width="32.5703125" style="10" customWidth="1"/>
    <col min="8966" max="8978" width="15.7109375" style="10" customWidth="1"/>
    <col min="8979" max="8979" width="15.140625" style="10" customWidth="1"/>
    <col min="8980" max="8980" width="13.5703125" style="10" customWidth="1"/>
    <col min="8981" max="8981" width="12.140625" style="10" customWidth="1"/>
    <col min="8982" max="9030" width="9.140625" style="10" customWidth="1"/>
    <col min="9031" max="9041" width="0" style="10" hidden="1" customWidth="1"/>
    <col min="9042" max="9216" width="9.140625" style="10"/>
    <col min="9217" max="9219" width="30.7109375" style="10" customWidth="1"/>
    <col min="9220" max="9220" width="0" style="10" hidden="1" customWidth="1"/>
    <col min="9221" max="9221" width="32.5703125" style="10" customWidth="1"/>
    <col min="9222" max="9234" width="15.7109375" style="10" customWidth="1"/>
    <col min="9235" max="9235" width="15.140625" style="10" customWidth="1"/>
    <col min="9236" max="9236" width="13.5703125" style="10" customWidth="1"/>
    <col min="9237" max="9237" width="12.140625" style="10" customWidth="1"/>
    <col min="9238" max="9286" width="9.140625" style="10" customWidth="1"/>
    <col min="9287" max="9297" width="0" style="10" hidden="1" customWidth="1"/>
    <col min="9298" max="9472" width="9.140625" style="10"/>
    <col min="9473" max="9475" width="30.7109375" style="10" customWidth="1"/>
    <col min="9476" max="9476" width="0" style="10" hidden="1" customWidth="1"/>
    <col min="9477" max="9477" width="32.5703125" style="10" customWidth="1"/>
    <col min="9478" max="9490" width="15.7109375" style="10" customWidth="1"/>
    <col min="9491" max="9491" width="15.140625" style="10" customWidth="1"/>
    <col min="9492" max="9492" width="13.5703125" style="10" customWidth="1"/>
    <col min="9493" max="9493" width="12.140625" style="10" customWidth="1"/>
    <col min="9494" max="9542" width="9.140625" style="10" customWidth="1"/>
    <col min="9543" max="9553" width="0" style="10" hidden="1" customWidth="1"/>
    <col min="9554" max="9728" width="9.140625" style="10"/>
    <col min="9729" max="9731" width="30.7109375" style="10" customWidth="1"/>
    <col min="9732" max="9732" width="0" style="10" hidden="1" customWidth="1"/>
    <col min="9733" max="9733" width="32.5703125" style="10" customWidth="1"/>
    <col min="9734" max="9746" width="15.7109375" style="10" customWidth="1"/>
    <col min="9747" max="9747" width="15.140625" style="10" customWidth="1"/>
    <col min="9748" max="9748" width="13.5703125" style="10" customWidth="1"/>
    <col min="9749" max="9749" width="12.140625" style="10" customWidth="1"/>
    <col min="9750" max="9798" width="9.140625" style="10" customWidth="1"/>
    <col min="9799" max="9809" width="0" style="10" hidden="1" customWidth="1"/>
    <col min="9810" max="9984" width="9.140625" style="10"/>
    <col min="9985" max="9987" width="30.7109375" style="10" customWidth="1"/>
    <col min="9988" max="9988" width="0" style="10" hidden="1" customWidth="1"/>
    <col min="9989" max="9989" width="32.5703125" style="10" customWidth="1"/>
    <col min="9990" max="10002" width="15.7109375" style="10" customWidth="1"/>
    <col min="10003" max="10003" width="15.140625" style="10" customWidth="1"/>
    <col min="10004" max="10004" width="13.5703125" style="10" customWidth="1"/>
    <col min="10005" max="10005" width="12.140625" style="10" customWidth="1"/>
    <col min="10006" max="10054" width="9.140625" style="10" customWidth="1"/>
    <col min="10055" max="10065" width="0" style="10" hidden="1" customWidth="1"/>
    <col min="10066" max="10240" width="9.140625" style="10"/>
    <col min="10241" max="10243" width="30.7109375" style="10" customWidth="1"/>
    <col min="10244" max="10244" width="0" style="10" hidden="1" customWidth="1"/>
    <col min="10245" max="10245" width="32.5703125" style="10" customWidth="1"/>
    <col min="10246" max="10258" width="15.7109375" style="10" customWidth="1"/>
    <col min="10259" max="10259" width="15.140625" style="10" customWidth="1"/>
    <col min="10260" max="10260" width="13.5703125" style="10" customWidth="1"/>
    <col min="10261" max="10261" width="12.140625" style="10" customWidth="1"/>
    <col min="10262" max="10310" width="9.140625" style="10" customWidth="1"/>
    <col min="10311" max="10321" width="0" style="10" hidden="1" customWidth="1"/>
    <col min="10322" max="10496" width="9.140625" style="10"/>
    <col min="10497" max="10499" width="30.7109375" style="10" customWidth="1"/>
    <col min="10500" max="10500" width="0" style="10" hidden="1" customWidth="1"/>
    <col min="10501" max="10501" width="32.5703125" style="10" customWidth="1"/>
    <col min="10502" max="10514" width="15.7109375" style="10" customWidth="1"/>
    <col min="10515" max="10515" width="15.140625" style="10" customWidth="1"/>
    <col min="10516" max="10516" width="13.5703125" style="10" customWidth="1"/>
    <col min="10517" max="10517" width="12.140625" style="10" customWidth="1"/>
    <col min="10518" max="10566" width="9.140625" style="10" customWidth="1"/>
    <col min="10567" max="10577" width="0" style="10" hidden="1" customWidth="1"/>
    <col min="10578" max="10752" width="9.140625" style="10"/>
    <col min="10753" max="10755" width="30.7109375" style="10" customWidth="1"/>
    <col min="10756" max="10756" width="0" style="10" hidden="1" customWidth="1"/>
    <col min="10757" max="10757" width="32.5703125" style="10" customWidth="1"/>
    <col min="10758" max="10770" width="15.7109375" style="10" customWidth="1"/>
    <col min="10771" max="10771" width="15.140625" style="10" customWidth="1"/>
    <col min="10772" max="10772" width="13.5703125" style="10" customWidth="1"/>
    <col min="10773" max="10773" width="12.140625" style="10" customWidth="1"/>
    <col min="10774" max="10822" width="9.140625" style="10" customWidth="1"/>
    <col min="10823" max="10833" width="0" style="10" hidden="1" customWidth="1"/>
    <col min="10834" max="11008" width="9.140625" style="10"/>
    <col min="11009" max="11011" width="30.7109375" style="10" customWidth="1"/>
    <col min="11012" max="11012" width="0" style="10" hidden="1" customWidth="1"/>
    <col min="11013" max="11013" width="32.5703125" style="10" customWidth="1"/>
    <col min="11014" max="11026" width="15.7109375" style="10" customWidth="1"/>
    <col min="11027" max="11027" width="15.140625" style="10" customWidth="1"/>
    <col min="11028" max="11028" width="13.5703125" style="10" customWidth="1"/>
    <col min="11029" max="11029" width="12.140625" style="10" customWidth="1"/>
    <col min="11030" max="11078" width="9.140625" style="10" customWidth="1"/>
    <col min="11079" max="11089" width="0" style="10" hidden="1" customWidth="1"/>
    <col min="11090" max="11264" width="9.140625" style="10"/>
    <col min="11265" max="11267" width="30.7109375" style="10" customWidth="1"/>
    <col min="11268" max="11268" width="0" style="10" hidden="1" customWidth="1"/>
    <col min="11269" max="11269" width="32.5703125" style="10" customWidth="1"/>
    <col min="11270" max="11282" width="15.7109375" style="10" customWidth="1"/>
    <col min="11283" max="11283" width="15.140625" style="10" customWidth="1"/>
    <col min="11284" max="11284" width="13.5703125" style="10" customWidth="1"/>
    <col min="11285" max="11285" width="12.140625" style="10" customWidth="1"/>
    <col min="11286" max="11334" width="9.140625" style="10" customWidth="1"/>
    <col min="11335" max="11345" width="0" style="10" hidden="1" customWidth="1"/>
    <col min="11346" max="11520" width="9.140625" style="10"/>
    <col min="11521" max="11523" width="30.7109375" style="10" customWidth="1"/>
    <col min="11524" max="11524" width="0" style="10" hidden="1" customWidth="1"/>
    <col min="11525" max="11525" width="32.5703125" style="10" customWidth="1"/>
    <col min="11526" max="11538" width="15.7109375" style="10" customWidth="1"/>
    <col min="11539" max="11539" width="15.140625" style="10" customWidth="1"/>
    <col min="11540" max="11540" width="13.5703125" style="10" customWidth="1"/>
    <col min="11541" max="11541" width="12.140625" style="10" customWidth="1"/>
    <col min="11542" max="11590" width="9.140625" style="10" customWidth="1"/>
    <col min="11591" max="11601" width="0" style="10" hidden="1" customWidth="1"/>
    <col min="11602" max="11776" width="9.140625" style="10"/>
    <col min="11777" max="11779" width="30.7109375" style="10" customWidth="1"/>
    <col min="11780" max="11780" width="0" style="10" hidden="1" customWidth="1"/>
    <col min="11781" max="11781" width="32.5703125" style="10" customWidth="1"/>
    <col min="11782" max="11794" width="15.7109375" style="10" customWidth="1"/>
    <col min="11795" max="11795" width="15.140625" style="10" customWidth="1"/>
    <col min="11796" max="11796" width="13.5703125" style="10" customWidth="1"/>
    <col min="11797" max="11797" width="12.140625" style="10" customWidth="1"/>
    <col min="11798" max="11846" width="9.140625" style="10" customWidth="1"/>
    <col min="11847" max="11857" width="0" style="10" hidden="1" customWidth="1"/>
    <col min="11858" max="12032" width="9.140625" style="10"/>
    <col min="12033" max="12035" width="30.7109375" style="10" customWidth="1"/>
    <col min="12036" max="12036" width="0" style="10" hidden="1" customWidth="1"/>
    <col min="12037" max="12037" width="32.5703125" style="10" customWidth="1"/>
    <col min="12038" max="12050" width="15.7109375" style="10" customWidth="1"/>
    <col min="12051" max="12051" width="15.140625" style="10" customWidth="1"/>
    <col min="12052" max="12052" width="13.5703125" style="10" customWidth="1"/>
    <col min="12053" max="12053" width="12.140625" style="10" customWidth="1"/>
    <col min="12054" max="12102" width="9.140625" style="10" customWidth="1"/>
    <col min="12103" max="12113" width="0" style="10" hidden="1" customWidth="1"/>
    <col min="12114" max="12288" width="9.140625" style="10"/>
    <col min="12289" max="12291" width="30.7109375" style="10" customWidth="1"/>
    <col min="12292" max="12292" width="0" style="10" hidden="1" customWidth="1"/>
    <col min="12293" max="12293" width="32.5703125" style="10" customWidth="1"/>
    <col min="12294" max="12306" width="15.7109375" style="10" customWidth="1"/>
    <col min="12307" max="12307" width="15.140625" style="10" customWidth="1"/>
    <col min="12308" max="12308" width="13.5703125" style="10" customWidth="1"/>
    <col min="12309" max="12309" width="12.140625" style="10" customWidth="1"/>
    <col min="12310" max="12358" width="9.140625" style="10" customWidth="1"/>
    <col min="12359" max="12369" width="0" style="10" hidden="1" customWidth="1"/>
    <col min="12370" max="12544" width="9.140625" style="10"/>
    <col min="12545" max="12547" width="30.7109375" style="10" customWidth="1"/>
    <col min="12548" max="12548" width="0" style="10" hidden="1" customWidth="1"/>
    <col min="12549" max="12549" width="32.5703125" style="10" customWidth="1"/>
    <col min="12550" max="12562" width="15.7109375" style="10" customWidth="1"/>
    <col min="12563" max="12563" width="15.140625" style="10" customWidth="1"/>
    <col min="12564" max="12564" width="13.5703125" style="10" customWidth="1"/>
    <col min="12565" max="12565" width="12.140625" style="10" customWidth="1"/>
    <col min="12566" max="12614" width="9.140625" style="10" customWidth="1"/>
    <col min="12615" max="12625" width="0" style="10" hidden="1" customWidth="1"/>
    <col min="12626" max="12800" width="9.140625" style="10"/>
    <col min="12801" max="12803" width="30.7109375" style="10" customWidth="1"/>
    <col min="12804" max="12804" width="0" style="10" hidden="1" customWidth="1"/>
    <col min="12805" max="12805" width="32.5703125" style="10" customWidth="1"/>
    <col min="12806" max="12818" width="15.7109375" style="10" customWidth="1"/>
    <col min="12819" max="12819" width="15.140625" style="10" customWidth="1"/>
    <col min="12820" max="12820" width="13.5703125" style="10" customWidth="1"/>
    <col min="12821" max="12821" width="12.140625" style="10" customWidth="1"/>
    <col min="12822" max="12870" width="9.140625" style="10" customWidth="1"/>
    <col min="12871" max="12881" width="0" style="10" hidden="1" customWidth="1"/>
    <col min="12882" max="13056" width="9.140625" style="10"/>
    <col min="13057" max="13059" width="30.7109375" style="10" customWidth="1"/>
    <col min="13060" max="13060" width="0" style="10" hidden="1" customWidth="1"/>
    <col min="13061" max="13061" width="32.5703125" style="10" customWidth="1"/>
    <col min="13062" max="13074" width="15.7109375" style="10" customWidth="1"/>
    <col min="13075" max="13075" width="15.140625" style="10" customWidth="1"/>
    <col min="13076" max="13076" width="13.5703125" style="10" customWidth="1"/>
    <col min="13077" max="13077" width="12.140625" style="10" customWidth="1"/>
    <col min="13078" max="13126" width="9.140625" style="10" customWidth="1"/>
    <col min="13127" max="13137" width="0" style="10" hidden="1" customWidth="1"/>
    <col min="13138" max="13312" width="9.140625" style="10"/>
    <col min="13313" max="13315" width="30.7109375" style="10" customWidth="1"/>
    <col min="13316" max="13316" width="0" style="10" hidden="1" customWidth="1"/>
    <col min="13317" max="13317" width="32.5703125" style="10" customWidth="1"/>
    <col min="13318" max="13330" width="15.7109375" style="10" customWidth="1"/>
    <col min="13331" max="13331" width="15.140625" style="10" customWidth="1"/>
    <col min="13332" max="13332" width="13.5703125" style="10" customWidth="1"/>
    <col min="13333" max="13333" width="12.140625" style="10" customWidth="1"/>
    <col min="13334" max="13382" width="9.140625" style="10" customWidth="1"/>
    <col min="13383" max="13393" width="0" style="10" hidden="1" customWidth="1"/>
    <col min="13394" max="13568" width="9.140625" style="10"/>
    <col min="13569" max="13571" width="30.7109375" style="10" customWidth="1"/>
    <col min="13572" max="13572" width="0" style="10" hidden="1" customWidth="1"/>
    <col min="13573" max="13573" width="32.5703125" style="10" customWidth="1"/>
    <col min="13574" max="13586" width="15.7109375" style="10" customWidth="1"/>
    <col min="13587" max="13587" width="15.140625" style="10" customWidth="1"/>
    <col min="13588" max="13588" width="13.5703125" style="10" customWidth="1"/>
    <col min="13589" max="13589" width="12.140625" style="10" customWidth="1"/>
    <col min="13590" max="13638" width="9.140625" style="10" customWidth="1"/>
    <col min="13639" max="13649" width="0" style="10" hidden="1" customWidth="1"/>
    <col min="13650" max="13824" width="9.140625" style="10"/>
    <col min="13825" max="13827" width="30.7109375" style="10" customWidth="1"/>
    <col min="13828" max="13828" width="0" style="10" hidden="1" customWidth="1"/>
    <col min="13829" max="13829" width="32.5703125" style="10" customWidth="1"/>
    <col min="13830" max="13842" width="15.7109375" style="10" customWidth="1"/>
    <col min="13843" max="13843" width="15.140625" style="10" customWidth="1"/>
    <col min="13844" max="13844" width="13.5703125" style="10" customWidth="1"/>
    <col min="13845" max="13845" width="12.140625" style="10" customWidth="1"/>
    <col min="13846" max="13894" width="9.140625" style="10" customWidth="1"/>
    <col min="13895" max="13905" width="0" style="10" hidden="1" customWidth="1"/>
    <col min="13906" max="14080" width="9.140625" style="10"/>
    <col min="14081" max="14083" width="30.7109375" style="10" customWidth="1"/>
    <col min="14084" max="14084" width="0" style="10" hidden="1" customWidth="1"/>
    <col min="14085" max="14085" width="32.5703125" style="10" customWidth="1"/>
    <col min="14086" max="14098" width="15.7109375" style="10" customWidth="1"/>
    <col min="14099" max="14099" width="15.140625" style="10" customWidth="1"/>
    <col min="14100" max="14100" width="13.5703125" style="10" customWidth="1"/>
    <col min="14101" max="14101" width="12.140625" style="10" customWidth="1"/>
    <col min="14102" max="14150" width="9.140625" style="10" customWidth="1"/>
    <col min="14151" max="14161" width="0" style="10" hidden="1" customWidth="1"/>
    <col min="14162" max="14336" width="9.140625" style="10"/>
    <col min="14337" max="14339" width="30.7109375" style="10" customWidth="1"/>
    <col min="14340" max="14340" width="0" style="10" hidden="1" customWidth="1"/>
    <col min="14341" max="14341" width="32.5703125" style="10" customWidth="1"/>
    <col min="14342" max="14354" width="15.7109375" style="10" customWidth="1"/>
    <col min="14355" max="14355" width="15.140625" style="10" customWidth="1"/>
    <col min="14356" max="14356" width="13.5703125" style="10" customWidth="1"/>
    <col min="14357" max="14357" width="12.140625" style="10" customWidth="1"/>
    <col min="14358" max="14406" width="9.140625" style="10" customWidth="1"/>
    <col min="14407" max="14417" width="0" style="10" hidden="1" customWidth="1"/>
    <col min="14418" max="14592" width="9.140625" style="10"/>
    <col min="14593" max="14595" width="30.7109375" style="10" customWidth="1"/>
    <col min="14596" max="14596" width="0" style="10" hidden="1" customWidth="1"/>
    <col min="14597" max="14597" width="32.5703125" style="10" customWidth="1"/>
    <col min="14598" max="14610" width="15.7109375" style="10" customWidth="1"/>
    <col min="14611" max="14611" width="15.140625" style="10" customWidth="1"/>
    <col min="14612" max="14612" width="13.5703125" style="10" customWidth="1"/>
    <col min="14613" max="14613" width="12.140625" style="10" customWidth="1"/>
    <col min="14614" max="14662" width="9.140625" style="10" customWidth="1"/>
    <col min="14663" max="14673" width="0" style="10" hidden="1" customWidth="1"/>
    <col min="14674" max="14848" width="9.140625" style="10"/>
    <col min="14849" max="14851" width="30.7109375" style="10" customWidth="1"/>
    <col min="14852" max="14852" width="0" style="10" hidden="1" customWidth="1"/>
    <col min="14853" max="14853" width="32.5703125" style="10" customWidth="1"/>
    <col min="14854" max="14866" width="15.7109375" style="10" customWidth="1"/>
    <col min="14867" max="14867" width="15.140625" style="10" customWidth="1"/>
    <col min="14868" max="14868" width="13.5703125" style="10" customWidth="1"/>
    <col min="14869" max="14869" width="12.140625" style="10" customWidth="1"/>
    <col min="14870" max="14918" width="9.140625" style="10" customWidth="1"/>
    <col min="14919" max="14929" width="0" style="10" hidden="1" customWidth="1"/>
    <col min="14930" max="15104" width="9.140625" style="10"/>
    <col min="15105" max="15107" width="30.7109375" style="10" customWidth="1"/>
    <col min="15108" max="15108" width="0" style="10" hidden="1" customWidth="1"/>
    <col min="15109" max="15109" width="32.5703125" style="10" customWidth="1"/>
    <col min="15110" max="15122" width="15.7109375" style="10" customWidth="1"/>
    <col min="15123" max="15123" width="15.140625" style="10" customWidth="1"/>
    <col min="15124" max="15124" width="13.5703125" style="10" customWidth="1"/>
    <col min="15125" max="15125" width="12.140625" style="10" customWidth="1"/>
    <col min="15126" max="15174" width="9.140625" style="10" customWidth="1"/>
    <col min="15175" max="15185" width="0" style="10" hidden="1" customWidth="1"/>
    <col min="15186" max="15360" width="9.140625" style="10"/>
    <col min="15361" max="15363" width="30.7109375" style="10" customWidth="1"/>
    <col min="15364" max="15364" width="0" style="10" hidden="1" customWidth="1"/>
    <col min="15365" max="15365" width="32.5703125" style="10" customWidth="1"/>
    <col min="15366" max="15378" width="15.7109375" style="10" customWidth="1"/>
    <col min="15379" max="15379" width="15.140625" style="10" customWidth="1"/>
    <col min="15380" max="15380" width="13.5703125" style="10" customWidth="1"/>
    <col min="15381" max="15381" width="12.140625" style="10" customWidth="1"/>
    <col min="15382" max="15430" width="9.140625" style="10" customWidth="1"/>
    <col min="15431" max="15441" width="0" style="10" hidden="1" customWidth="1"/>
    <col min="15442" max="15616" width="9.140625" style="10"/>
    <col min="15617" max="15619" width="30.7109375" style="10" customWidth="1"/>
    <col min="15620" max="15620" width="0" style="10" hidden="1" customWidth="1"/>
    <col min="15621" max="15621" width="32.5703125" style="10" customWidth="1"/>
    <col min="15622" max="15634" width="15.7109375" style="10" customWidth="1"/>
    <col min="15635" max="15635" width="15.140625" style="10" customWidth="1"/>
    <col min="15636" max="15636" width="13.5703125" style="10" customWidth="1"/>
    <col min="15637" max="15637" width="12.140625" style="10" customWidth="1"/>
    <col min="15638" max="15686" width="9.140625" style="10" customWidth="1"/>
    <col min="15687" max="15697" width="0" style="10" hidden="1" customWidth="1"/>
    <col min="15698" max="15872" width="9.140625" style="10"/>
    <col min="15873" max="15875" width="30.7109375" style="10" customWidth="1"/>
    <col min="15876" max="15876" width="0" style="10" hidden="1" customWidth="1"/>
    <col min="15877" max="15877" width="32.5703125" style="10" customWidth="1"/>
    <col min="15878" max="15890" width="15.7109375" style="10" customWidth="1"/>
    <col min="15891" max="15891" width="15.140625" style="10" customWidth="1"/>
    <col min="15892" max="15892" width="13.5703125" style="10" customWidth="1"/>
    <col min="15893" max="15893" width="12.140625" style="10" customWidth="1"/>
    <col min="15894" max="15942" width="9.140625" style="10" customWidth="1"/>
    <col min="15943" max="15953" width="0" style="10" hidden="1" customWidth="1"/>
    <col min="15954" max="16128" width="9.140625" style="10"/>
    <col min="16129" max="16131" width="30.7109375" style="10" customWidth="1"/>
    <col min="16132" max="16132" width="0" style="10" hidden="1" customWidth="1"/>
    <col min="16133" max="16133" width="32.5703125" style="10" customWidth="1"/>
    <col min="16134" max="16146" width="15.7109375" style="10" customWidth="1"/>
    <col min="16147" max="16147" width="15.140625" style="10" customWidth="1"/>
    <col min="16148" max="16148" width="13.5703125" style="10" customWidth="1"/>
    <col min="16149" max="16149" width="12.140625" style="10" customWidth="1"/>
    <col min="16150" max="16198" width="9.140625" style="10" customWidth="1"/>
    <col min="16199" max="16209" width="0" style="10" hidden="1" customWidth="1"/>
    <col min="16210" max="16384" width="9.140625" style="10"/>
  </cols>
  <sheetData>
    <row r="1" spans="1:80" hidden="1" x14ac:dyDescent="0.2">
      <c r="A1" s="10" t="s">
        <v>0</v>
      </c>
      <c r="B1" s="10">
        <v>2024</v>
      </c>
      <c r="C1" s="10" t="s">
        <v>1</v>
      </c>
      <c r="D1" s="10" t="s">
        <v>2</v>
      </c>
    </row>
    <row r="2" spans="1:80" hidden="1" x14ac:dyDescent="0.2">
      <c r="A2" s="10" t="s">
        <v>3</v>
      </c>
      <c r="B2" s="10" t="s">
        <v>239</v>
      </c>
    </row>
    <row r="3" spans="1:80" hidden="1" x14ac:dyDescent="0.2">
      <c r="B3" s="10">
        <v>1</v>
      </c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</row>
    <row r="4" spans="1:80" hidden="1" x14ac:dyDescent="0.2">
      <c r="A4" s="11"/>
      <c r="B4" s="11"/>
      <c r="C4" s="11"/>
      <c r="D4" s="11"/>
      <c r="E4" s="12"/>
      <c r="F4" s="13">
        <v>0</v>
      </c>
      <c r="G4" s="13">
        <v>0</v>
      </c>
      <c r="H4" s="13">
        <v>0</v>
      </c>
      <c r="I4" s="13">
        <f>F4+G4-H4</f>
        <v>0</v>
      </c>
      <c r="J4" s="13">
        <v>0</v>
      </c>
      <c r="K4" s="13">
        <f>I4-J4</f>
        <v>0</v>
      </c>
      <c r="L4" s="13">
        <v>0</v>
      </c>
      <c r="M4" s="13">
        <v>0</v>
      </c>
      <c r="N4" s="13">
        <f>L4+M4</f>
        <v>0</v>
      </c>
      <c r="O4" s="13">
        <f>J4-N4</f>
        <v>0</v>
      </c>
      <c r="P4" s="13">
        <v>0</v>
      </c>
      <c r="Q4" s="13">
        <f>N4-P4</f>
        <v>0</v>
      </c>
      <c r="R4" s="13">
        <f>I4-P4</f>
        <v>0</v>
      </c>
      <c r="S4" s="13">
        <f>0</f>
        <v>0</v>
      </c>
      <c r="T4" s="13">
        <f>0</f>
        <v>0</v>
      </c>
      <c r="U4" s="13">
        <f>0</f>
        <v>0</v>
      </c>
    </row>
    <row r="5" spans="1:80" s="17" customFormat="1" ht="9" hidden="1" x14ac:dyDescent="0.2">
      <c r="A5" s="14"/>
      <c r="B5" s="14"/>
      <c r="C5" s="14"/>
      <c r="D5" s="14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>
        <v>0</v>
      </c>
      <c r="Q5" s="16"/>
      <c r="R5" s="16"/>
      <c r="S5" s="16"/>
      <c r="T5" s="16"/>
      <c r="U5" s="16"/>
    </row>
    <row r="6" spans="1:80" hidden="1" x14ac:dyDescent="0.2"/>
    <row r="7" spans="1:80" s="1" customFormat="1" ht="13.5" hidden="1" thickBot="1" x14ac:dyDescent="0.25">
      <c r="A7" s="101" t="s">
        <v>5</v>
      </c>
      <c r="B7" s="102"/>
      <c r="C7" s="102"/>
      <c r="D7" s="102"/>
      <c r="E7" s="103"/>
      <c r="F7" s="18">
        <v>0</v>
      </c>
      <c r="G7" s="18">
        <v>0</v>
      </c>
      <c r="H7" s="18">
        <v>0</v>
      </c>
      <c r="I7" s="18">
        <f>F7+G7-H7</f>
        <v>0</v>
      </c>
      <c r="J7" s="18">
        <v>0</v>
      </c>
      <c r="K7" s="18">
        <f>I7-J7</f>
        <v>0</v>
      </c>
      <c r="L7" s="18">
        <v>0</v>
      </c>
      <c r="M7" s="18">
        <v>0</v>
      </c>
      <c r="N7" s="18">
        <f>L7+M7</f>
        <v>0</v>
      </c>
      <c r="O7" s="18">
        <f>J7-N7</f>
        <v>0</v>
      </c>
      <c r="P7" s="18">
        <v>0</v>
      </c>
      <c r="Q7" s="18">
        <f>N7-P7</f>
        <v>0</v>
      </c>
      <c r="R7" s="19">
        <f>I7-P7</f>
        <v>0</v>
      </c>
      <c r="S7" s="19">
        <v>0</v>
      </c>
      <c r="T7" s="19">
        <v>0</v>
      </c>
      <c r="U7" s="19">
        <v>0</v>
      </c>
    </row>
    <row r="8" spans="1:80" hidden="1" x14ac:dyDescent="0.2"/>
    <row r="9" spans="1:80" x14ac:dyDescent="0.2">
      <c r="E9" s="20"/>
    </row>
    <row r="10" spans="1:80" ht="17.25" customHeight="1" x14ac:dyDescent="0.2">
      <c r="A10" s="104" t="str">
        <f>ButceYil&amp; " YILI BÜTÇE TERTİPLERİN ÖDENEK DURUM LİSTESİ"</f>
        <v>2023 YILI BÜTÇE TERTİPLERİN ÖDENEK DURUM LİSTESİ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80" ht="16.5" customHeight="1" x14ac:dyDescent="0.2">
      <c r="A11" s="105" t="str">
        <f>KurAd</f>
        <v xml:space="preserve">SAKARYA ÜNİVERSİTESİ 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80" ht="13.5" thickBot="1" x14ac:dyDescent="0.25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80" ht="32.25" thickBot="1" x14ac:dyDescent="0.25">
      <c r="A13" s="5" t="s">
        <v>6</v>
      </c>
      <c r="B13" s="6" t="s">
        <v>7</v>
      </c>
      <c r="C13" s="6" t="s">
        <v>8</v>
      </c>
      <c r="D13" s="6" t="s">
        <v>9</v>
      </c>
      <c r="E13" s="22" t="s">
        <v>240</v>
      </c>
      <c r="F13" s="6" t="s">
        <v>241</v>
      </c>
      <c r="G13" s="6" t="s">
        <v>242</v>
      </c>
      <c r="H13" s="23" t="s">
        <v>243</v>
      </c>
      <c r="I13" s="6" t="s">
        <v>244</v>
      </c>
      <c r="J13" s="6" t="s">
        <v>245</v>
      </c>
      <c r="K13" s="6" t="s">
        <v>246</v>
      </c>
      <c r="L13" s="6" t="s">
        <v>247</v>
      </c>
      <c r="M13" s="6" t="s">
        <v>248</v>
      </c>
      <c r="N13" s="6" t="s">
        <v>249</v>
      </c>
      <c r="O13" s="6" t="s">
        <v>250</v>
      </c>
      <c r="P13" s="6" t="str">
        <f>"HARCAMA " &amp;Avans</f>
        <v>HARCAMA (AVANS DAHİL)</v>
      </c>
      <c r="Q13" s="6" t="s">
        <v>251</v>
      </c>
      <c r="R13" s="24" t="s">
        <v>252</v>
      </c>
      <c r="S13" s="24" t="s">
        <v>253</v>
      </c>
      <c r="T13" s="24" t="s">
        <v>254</v>
      </c>
      <c r="U13" s="24" t="s">
        <v>255</v>
      </c>
    </row>
    <row r="14" spans="1:80" ht="25.5" x14ac:dyDescent="0.2">
      <c r="A14" s="11" t="s">
        <v>168</v>
      </c>
      <c r="B14" s="11" t="s">
        <v>182</v>
      </c>
      <c r="C14" s="11" t="s">
        <v>215</v>
      </c>
      <c r="D14" s="11" t="s">
        <v>256</v>
      </c>
      <c r="E14" s="12" t="s">
        <v>257</v>
      </c>
      <c r="F14" s="13">
        <v>10036000</v>
      </c>
      <c r="G14" s="13">
        <v>0</v>
      </c>
      <c r="H14" s="13">
        <v>0</v>
      </c>
      <c r="I14" s="13">
        <f t="shared" ref="I14:I20" si="0">F14+G14-H14</f>
        <v>10036000</v>
      </c>
      <c r="J14" s="13">
        <v>2007200</v>
      </c>
      <c r="K14" s="13">
        <f t="shared" ref="K14:K20" si="1">I14-J14</f>
        <v>8028800</v>
      </c>
      <c r="L14" s="13">
        <v>2007200</v>
      </c>
      <c r="M14" s="13">
        <v>0</v>
      </c>
      <c r="N14" s="13">
        <f t="shared" ref="N14:N20" si="2">L14+M14</f>
        <v>2007200</v>
      </c>
      <c r="O14" s="13">
        <f t="shared" ref="O14:O20" si="3">J14-N14</f>
        <v>0</v>
      </c>
      <c r="P14" s="13">
        <v>838113.47</v>
      </c>
      <c r="Q14" s="13">
        <f t="shared" ref="Q14:Q20" si="4">N14-P14</f>
        <v>1169086.53</v>
      </c>
      <c r="R14" s="13">
        <f t="shared" ref="R14:R20" si="5">I14-P14</f>
        <v>9197886.5299999993</v>
      </c>
      <c r="S14" s="13">
        <v>0</v>
      </c>
      <c r="T14" s="13">
        <v>0</v>
      </c>
      <c r="U14" s="13">
        <v>0</v>
      </c>
      <c r="BS14" s="10" t="s">
        <v>257</v>
      </c>
      <c r="BT14" s="10" t="s">
        <v>173</v>
      </c>
      <c r="BU14" s="10" t="s">
        <v>186</v>
      </c>
      <c r="BV14" s="10" t="s">
        <v>218</v>
      </c>
      <c r="BW14" s="10" t="s">
        <v>258</v>
      </c>
      <c r="BX14" s="10" t="s">
        <v>19</v>
      </c>
      <c r="BY14" s="10" t="s">
        <v>259</v>
      </c>
      <c r="BZ14" s="10" t="s">
        <v>20</v>
      </c>
      <c r="CA14" s="10" t="s">
        <v>26</v>
      </c>
      <c r="CB14" s="10" t="s">
        <v>26</v>
      </c>
    </row>
    <row r="15" spans="1:80" ht="24.95" customHeight="1" x14ac:dyDescent="0.2">
      <c r="A15" s="11"/>
      <c r="B15" s="11"/>
      <c r="C15" s="11"/>
      <c r="D15" s="11"/>
      <c r="E15" s="12" t="s">
        <v>260</v>
      </c>
      <c r="F15" s="13">
        <v>1066000</v>
      </c>
      <c r="G15" s="13">
        <v>0</v>
      </c>
      <c r="H15" s="13">
        <v>0</v>
      </c>
      <c r="I15" s="13">
        <f t="shared" si="0"/>
        <v>1066000</v>
      </c>
      <c r="J15" s="13">
        <v>213200</v>
      </c>
      <c r="K15" s="13">
        <f t="shared" si="1"/>
        <v>852800</v>
      </c>
      <c r="L15" s="13">
        <v>213200</v>
      </c>
      <c r="M15" s="13">
        <v>0</v>
      </c>
      <c r="N15" s="13">
        <f t="shared" si="2"/>
        <v>213200</v>
      </c>
      <c r="O15" s="13">
        <f t="shared" si="3"/>
        <v>0</v>
      </c>
      <c r="P15" s="13">
        <v>96728.15</v>
      </c>
      <c r="Q15" s="13">
        <f t="shared" si="4"/>
        <v>116471.85</v>
      </c>
      <c r="R15" s="13">
        <f t="shared" si="5"/>
        <v>969271.85</v>
      </c>
      <c r="S15" s="13">
        <v>0</v>
      </c>
      <c r="T15" s="13">
        <v>0</v>
      </c>
      <c r="U15" s="13">
        <v>0</v>
      </c>
      <c r="BS15" s="10" t="s">
        <v>260</v>
      </c>
      <c r="BT15" s="10" t="s">
        <v>173</v>
      </c>
      <c r="BU15" s="10" t="s">
        <v>186</v>
      </c>
      <c r="BV15" s="10" t="s">
        <v>218</v>
      </c>
      <c r="BW15" s="10" t="s">
        <v>258</v>
      </c>
      <c r="BX15" s="10" t="s">
        <v>19</v>
      </c>
      <c r="BY15" s="10" t="s">
        <v>259</v>
      </c>
      <c r="BZ15" s="10" t="s">
        <v>20</v>
      </c>
      <c r="CA15" s="10" t="s">
        <v>20</v>
      </c>
      <c r="CB15" s="10" t="s">
        <v>26</v>
      </c>
    </row>
    <row r="16" spans="1:80" ht="24.95" customHeight="1" x14ac:dyDescent="0.2">
      <c r="A16" s="11"/>
      <c r="B16" s="11"/>
      <c r="C16" s="11"/>
      <c r="D16" s="11"/>
      <c r="E16" s="12" t="s">
        <v>261</v>
      </c>
      <c r="F16" s="13">
        <v>4000</v>
      </c>
      <c r="G16" s="13">
        <v>0</v>
      </c>
      <c r="H16" s="13">
        <v>0</v>
      </c>
      <c r="I16" s="13">
        <f t="shared" si="0"/>
        <v>4000</v>
      </c>
      <c r="J16" s="13">
        <v>400</v>
      </c>
      <c r="K16" s="13">
        <f t="shared" si="1"/>
        <v>3600</v>
      </c>
      <c r="L16" s="13">
        <v>400</v>
      </c>
      <c r="M16" s="13">
        <v>0</v>
      </c>
      <c r="N16" s="13">
        <f t="shared" si="2"/>
        <v>400</v>
      </c>
      <c r="O16" s="13">
        <f t="shared" si="3"/>
        <v>0</v>
      </c>
      <c r="P16" s="13">
        <v>0</v>
      </c>
      <c r="Q16" s="13">
        <f t="shared" si="4"/>
        <v>400</v>
      </c>
      <c r="R16" s="13">
        <f t="shared" si="5"/>
        <v>4000</v>
      </c>
      <c r="S16" s="13">
        <v>0</v>
      </c>
      <c r="T16" s="13">
        <v>0</v>
      </c>
      <c r="U16" s="13">
        <v>0</v>
      </c>
      <c r="BS16" s="10" t="s">
        <v>261</v>
      </c>
      <c r="BT16" s="10" t="s">
        <v>173</v>
      </c>
      <c r="BU16" s="10" t="s">
        <v>186</v>
      </c>
      <c r="BV16" s="10" t="s">
        <v>218</v>
      </c>
      <c r="BW16" s="10" t="s">
        <v>258</v>
      </c>
      <c r="BX16" s="10" t="s">
        <v>19</v>
      </c>
      <c r="BY16" s="10" t="s">
        <v>259</v>
      </c>
      <c r="BZ16" s="10" t="s">
        <v>20</v>
      </c>
      <c r="CA16" s="10" t="s">
        <v>21</v>
      </c>
      <c r="CB16" s="10" t="s">
        <v>20</v>
      </c>
    </row>
    <row r="17" spans="1:81" ht="24.95" customHeight="1" x14ac:dyDescent="0.2">
      <c r="A17" s="11"/>
      <c r="B17" s="11"/>
      <c r="C17" s="11"/>
      <c r="D17" s="11"/>
      <c r="E17" s="12" t="s">
        <v>262</v>
      </c>
      <c r="F17" s="13">
        <v>18000</v>
      </c>
      <c r="G17" s="13">
        <v>0</v>
      </c>
      <c r="H17" s="13">
        <v>0</v>
      </c>
      <c r="I17" s="13">
        <f t="shared" si="0"/>
        <v>18000</v>
      </c>
      <c r="J17" s="13">
        <v>1800</v>
      </c>
      <c r="K17" s="13">
        <f t="shared" si="1"/>
        <v>16200</v>
      </c>
      <c r="L17" s="13">
        <v>1800</v>
      </c>
      <c r="M17" s="13">
        <v>0</v>
      </c>
      <c r="N17" s="13">
        <f t="shared" si="2"/>
        <v>1800</v>
      </c>
      <c r="O17" s="13">
        <f t="shared" si="3"/>
        <v>0</v>
      </c>
      <c r="P17" s="13">
        <v>0</v>
      </c>
      <c r="Q17" s="13">
        <f t="shared" si="4"/>
        <v>1800</v>
      </c>
      <c r="R17" s="13">
        <f t="shared" si="5"/>
        <v>18000</v>
      </c>
      <c r="S17" s="13">
        <v>0</v>
      </c>
      <c r="T17" s="13">
        <v>0</v>
      </c>
      <c r="U17" s="13">
        <v>0</v>
      </c>
      <c r="BS17" s="10" t="s">
        <v>262</v>
      </c>
      <c r="BT17" s="10" t="s">
        <v>173</v>
      </c>
      <c r="BU17" s="10" t="s">
        <v>186</v>
      </c>
      <c r="BV17" s="10" t="s">
        <v>218</v>
      </c>
      <c r="BW17" s="10" t="s">
        <v>258</v>
      </c>
      <c r="BX17" s="10" t="s">
        <v>19</v>
      </c>
      <c r="BY17" s="10" t="s">
        <v>259</v>
      </c>
      <c r="BZ17" s="10" t="s">
        <v>20</v>
      </c>
      <c r="CA17" s="10" t="s">
        <v>21</v>
      </c>
      <c r="CB17" s="10" t="s">
        <v>21</v>
      </c>
      <c r="CC17" s="10" t="s">
        <v>263</v>
      </c>
    </row>
    <row r="18" spans="1:81" ht="24.95" customHeight="1" x14ac:dyDescent="0.2">
      <c r="A18" s="11"/>
      <c r="B18" s="11"/>
      <c r="C18" s="11"/>
      <c r="D18" s="11"/>
      <c r="E18" s="12" t="s">
        <v>264</v>
      </c>
      <c r="F18" s="13">
        <v>18000</v>
      </c>
      <c r="G18" s="13">
        <v>0</v>
      </c>
      <c r="H18" s="13">
        <v>0</v>
      </c>
      <c r="I18" s="13">
        <f t="shared" si="0"/>
        <v>18000</v>
      </c>
      <c r="J18" s="13">
        <v>1800</v>
      </c>
      <c r="K18" s="13">
        <f t="shared" si="1"/>
        <v>16200</v>
      </c>
      <c r="L18" s="13">
        <v>1800</v>
      </c>
      <c r="M18" s="13">
        <v>0</v>
      </c>
      <c r="N18" s="13">
        <f t="shared" si="2"/>
        <v>1800</v>
      </c>
      <c r="O18" s="13">
        <f t="shared" si="3"/>
        <v>0</v>
      </c>
      <c r="P18" s="13">
        <v>0</v>
      </c>
      <c r="Q18" s="13">
        <f t="shared" si="4"/>
        <v>1800</v>
      </c>
      <c r="R18" s="13">
        <f t="shared" si="5"/>
        <v>18000</v>
      </c>
      <c r="S18" s="13">
        <v>0</v>
      </c>
      <c r="T18" s="13">
        <v>0</v>
      </c>
      <c r="U18" s="13">
        <v>0</v>
      </c>
      <c r="BS18" s="10" t="s">
        <v>264</v>
      </c>
      <c r="BT18" s="10" t="s">
        <v>173</v>
      </c>
      <c r="BU18" s="10" t="s">
        <v>186</v>
      </c>
      <c r="BV18" s="10" t="s">
        <v>218</v>
      </c>
      <c r="BW18" s="10" t="s">
        <v>258</v>
      </c>
      <c r="BX18" s="10" t="s">
        <v>19</v>
      </c>
      <c r="BY18" s="10" t="s">
        <v>259</v>
      </c>
      <c r="BZ18" s="10" t="s">
        <v>20</v>
      </c>
      <c r="CA18" s="10" t="s">
        <v>21</v>
      </c>
      <c r="CB18" s="10" t="s">
        <v>36</v>
      </c>
    </row>
    <row r="19" spans="1:81" ht="24.95" customHeight="1" thickBot="1" x14ac:dyDescent="0.25">
      <c r="A19" s="11"/>
      <c r="B19" s="11"/>
      <c r="C19" s="11"/>
      <c r="D19" s="11"/>
      <c r="E19" s="12" t="s">
        <v>265</v>
      </c>
      <c r="F19" s="13">
        <v>11000</v>
      </c>
      <c r="G19" s="13">
        <v>0</v>
      </c>
      <c r="H19" s="13">
        <v>0</v>
      </c>
      <c r="I19" s="13">
        <f t="shared" si="0"/>
        <v>11000</v>
      </c>
      <c r="J19" s="13">
        <v>1100</v>
      </c>
      <c r="K19" s="13">
        <f t="shared" si="1"/>
        <v>9900</v>
      </c>
      <c r="L19" s="13">
        <v>1100</v>
      </c>
      <c r="M19" s="13">
        <v>0</v>
      </c>
      <c r="N19" s="13">
        <f t="shared" si="2"/>
        <v>1100</v>
      </c>
      <c r="O19" s="13">
        <f t="shared" si="3"/>
        <v>0</v>
      </c>
      <c r="P19" s="13">
        <v>0</v>
      </c>
      <c r="Q19" s="13">
        <f t="shared" si="4"/>
        <v>1100</v>
      </c>
      <c r="R19" s="13">
        <f t="shared" si="5"/>
        <v>11000</v>
      </c>
      <c r="S19" s="13">
        <v>0</v>
      </c>
      <c r="T19" s="13">
        <v>0</v>
      </c>
      <c r="U19" s="13">
        <v>0</v>
      </c>
      <c r="BS19" s="10" t="s">
        <v>265</v>
      </c>
      <c r="BT19" s="10" t="s">
        <v>173</v>
      </c>
      <c r="BU19" s="10" t="s">
        <v>186</v>
      </c>
      <c r="BV19" s="10" t="s">
        <v>218</v>
      </c>
      <c r="BW19" s="10" t="s">
        <v>258</v>
      </c>
      <c r="BX19" s="10" t="s">
        <v>19</v>
      </c>
      <c r="BY19" s="10" t="s">
        <v>259</v>
      </c>
      <c r="BZ19" s="10" t="s">
        <v>20</v>
      </c>
      <c r="CA19" s="10" t="s">
        <v>21</v>
      </c>
      <c r="CB19" s="10" t="s">
        <v>98</v>
      </c>
    </row>
    <row r="20" spans="1:81" ht="24.95" customHeight="1" thickBot="1" x14ac:dyDescent="0.25">
      <c r="A20" s="101" t="s">
        <v>5</v>
      </c>
      <c r="B20" s="102"/>
      <c r="C20" s="102"/>
      <c r="D20" s="102"/>
      <c r="E20" s="103"/>
      <c r="F20" s="18">
        <v>11153000</v>
      </c>
      <c r="G20" s="18">
        <v>0</v>
      </c>
      <c r="H20" s="18">
        <v>0</v>
      </c>
      <c r="I20" s="18">
        <f t="shared" si="0"/>
        <v>11153000</v>
      </c>
      <c r="J20" s="18">
        <v>2225500</v>
      </c>
      <c r="K20" s="18">
        <f t="shared" si="1"/>
        <v>8927500</v>
      </c>
      <c r="L20" s="18">
        <v>2225500</v>
      </c>
      <c r="M20" s="18">
        <v>0</v>
      </c>
      <c r="N20" s="18">
        <f t="shared" si="2"/>
        <v>2225500</v>
      </c>
      <c r="O20" s="18">
        <f t="shared" si="3"/>
        <v>0</v>
      </c>
      <c r="P20" s="18">
        <v>934841.62</v>
      </c>
      <c r="Q20" s="18">
        <f t="shared" si="4"/>
        <v>1290658.3799999999</v>
      </c>
      <c r="R20" s="19">
        <f t="shared" si="5"/>
        <v>10218158.380000001</v>
      </c>
      <c r="S20" s="19">
        <v>0</v>
      </c>
      <c r="T20" s="19">
        <v>0</v>
      </c>
      <c r="U20" s="19">
        <v>0</v>
      </c>
    </row>
    <row r="23" spans="1:81" ht="14.25" x14ac:dyDescent="0.2">
      <c r="A23" s="25" t="s">
        <v>241</v>
      </c>
      <c r="B23" s="100" t="s">
        <v>368</v>
      </c>
      <c r="C23" s="100"/>
    </row>
    <row r="24" spans="1:81" ht="14.25" x14ac:dyDescent="0.2">
      <c r="A24" s="25" t="s">
        <v>242</v>
      </c>
      <c r="B24" s="100" t="s">
        <v>266</v>
      </c>
      <c r="C24" s="100"/>
    </row>
    <row r="25" spans="1:81" ht="14.25" x14ac:dyDescent="0.2">
      <c r="A25" s="26" t="s">
        <v>243</v>
      </c>
      <c r="B25" s="100" t="s">
        <v>267</v>
      </c>
      <c r="C25" s="100"/>
    </row>
    <row r="26" spans="1:81" ht="14.25" x14ac:dyDescent="0.2">
      <c r="A26" s="25" t="s">
        <v>244</v>
      </c>
      <c r="B26" s="100" t="s">
        <v>268</v>
      </c>
      <c r="C26" s="100"/>
    </row>
    <row r="27" spans="1:81" ht="14.25" x14ac:dyDescent="0.2">
      <c r="A27" s="25" t="s">
        <v>245</v>
      </c>
      <c r="B27" s="100" t="s">
        <v>269</v>
      </c>
      <c r="C27" s="100"/>
    </row>
    <row r="28" spans="1:81" ht="14.25" x14ac:dyDescent="0.2">
      <c r="A28" s="25" t="s">
        <v>246</v>
      </c>
      <c r="B28" s="100" t="s">
        <v>270</v>
      </c>
      <c r="C28" s="100"/>
    </row>
    <row r="29" spans="1:81" ht="14.25" x14ac:dyDescent="0.2">
      <c r="A29" s="25" t="s">
        <v>247</v>
      </c>
      <c r="B29" s="100" t="s">
        <v>271</v>
      </c>
      <c r="C29" s="100"/>
    </row>
    <row r="30" spans="1:81" ht="14.25" x14ac:dyDescent="0.2">
      <c r="A30" s="25" t="s">
        <v>272</v>
      </c>
      <c r="B30" s="106" t="s">
        <v>273</v>
      </c>
      <c r="C30" s="106"/>
    </row>
    <row r="31" spans="1:81" ht="28.5" x14ac:dyDescent="0.2">
      <c r="A31" s="25" t="s">
        <v>250</v>
      </c>
      <c r="B31" s="100" t="s">
        <v>274</v>
      </c>
      <c r="C31" s="100"/>
    </row>
    <row r="32" spans="1:81" ht="19.5" customHeight="1" x14ac:dyDescent="0.2">
      <c r="A32" s="25" t="s">
        <v>275</v>
      </c>
      <c r="B32" s="100" t="s">
        <v>276</v>
      </c>
      <c r="C32" s="100"/>
    </row>
    <row r="33" spans="1:3" ht="16.5" customHeight="1" x14ac:dyDescent="0.2">
      <c r="A33" s="25" t="s">
        <v>277</v>
      </c>
      <c r="B33" s="100" t="s">
        <v>278</v>
      </c>
      <c r="C33" s="100"/>
    </row>
    <row r="34" spans="1:3" ht="28.5" x14ac:dyDescent="0.2">
      <c r="A34" s="25" t="s">
        <v>252</v>
      </c>
      <c r="B34" s="106" t="s">
        <v>279</v>
      </c>
      <c r="C34" s="106"/>
    </row>
  </sheetData>
  <mergeCells count="16"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30:C30"/>
    <mergeCell ref="B24:C24"/>
    <mergeCell ref="A7:E7"/>
    <mergeCell ref="A10:U10"/>
    <mergeCell ref="A11:U11"/>
    <mergeCell ref="A20:E20"/>
    <mergeCell ref="B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C9" sqref="C9"/>
    </sheetView>
  </sheetViews>
  <sheetFormatPr defaultRowHeight="21" x14ac:dyDescent="0.35"/>
  <cols>
    <col min="1" max="1" width="36.7109375" style="86" customWidth="1"/>
    <col min="2" max="3" width="36.7109375" style="74" customWidth="1"/>
    <col min="4" max="4" width="36.7109375" style="98" customWidth="1"/>
    <col min="5" max="7" width="22.42578125" style="99" customWidth="1"/>
    <col min="8" max="16384" width="9.140625" style="36"/>
  </cols>
  <sheetData>
    <row r="1" spans="1:7" ht="68.25" customHeight="1" x14ac:dyDescent="0.3">
      <c r="A1" s="124" t="s">
        <v>477</v>
      </c>
      <c r="B1" s="124"/>
      <c r="C1" s="124"/>
      <c r="D1" s="124"/>
      <c r="E1" s="87" t="s">
        <v>442</v>
      </c>
      <c r="F1" s="87" t="s">
        <v>443</v>
      </c>
      <c r="G1" s="87" t="s">
        <v>444</v>
      </c>
    </row>
    <row r="2" spans="1:7" ht="75" customHeight="1" x14ac:dyDescent="0.35">
      <c r="A2" s="122" t="s">
        <v>478</v>
      </c>
      <c r="B2" s="88" t="s">
        <v>346</v>
      </c>
      <c r="C2" s="88" t="s">
        <v>479</v>
      </c>
      <c r="D2" s="88" t="s">
        <v>480</v>
      </c>
      <c r="E2" s="89">
        <v>0</v>
      </c>
      <c r="F2" s="89">
        <v>90000</v>
      </c>
      <c r="G2" s="89">
        <v>0</v>
      </c>
    </row>
    <row r="3" spans="1:7" ht="75" customHeight="1" x14ac:dyDescent="0.35">
      <c r="A3" s="122"/>
      <c r="B3" s="88" t="s">
        <v>435</v>
      </c>
      <c r="C3" s="88" t="s">
        <v>479</v>
      </c>
      <c r="D3" s="88" t="s">
        <v>481</v>
      </c>
      <c r="E3" s="89">
        <v>317000</v>
      </c>
      <c r="F3" s="89">
        <v>775299.58</v>
      </c>
      <c r="G3" s="89">
        <v>658000</v>
      </c>
    </row>
    <row r="4" spans="1:7" s="91" customFormat="1" ht="26.25" x14ac:dyDescent="0.4">
      <c r="A4" s="123" t="s">
        <v>5</v>
      </c>
      <c r="B4" s="123"/>
      <c r="C4" s="123"/>
      <c r="D4" s="123"/>
      <c r="E4" s="90">
        <f>SUM(E2:E3)</f>
        <v>317000</v>
      </c>
      <c r="F4" s="90">
        <f>SUM(F2:F3)</f>
        <v>865299.58</v>
      </c>
      <c r="G4" s="90">
        <f>SUM(G2:G3)</f>
        <v>658000</v>
      </c>
    </row>
    <row r="5" spans="1:7" s="96" customFormat="1" x14ac:dyDescent="0.35">
      <c r="A5" s="92"/>
      <c r="B5" s="93"/>
      <c r="C5" s="93"/>
      <c r="D5" s="94"/>
      <c r="E5" s="95"/>
      <c r="F5" s="95"/>
      <c r="G5" s="95"/>
    </row>
    <row r="6" spans="1:7" ht="75" customHeight="1" x14ac:dyDescent="0.35">
      <c r="A6" s="122" t="s">
        <v>478</v>
      </c>
      <c r="B6" s="88" t="s">
        <v>346</v>
      </c>
      <c r="C6" s="88" t="s">
        <v>482</v>
      </c>
      <c r="D6" s="88" t="s">
        <v>483</v>
      </c>
      <c r="E6" s="89">
        <v>0</v>
      </c>
      <c r="F6" s="89">
        <v>137000</v>
      </c>
      <c r="G6" s="89">
        <v>0</v>
      </c>
    </row>
    <row r="7" spans="1:7" ht="75" customHeight="1" x14ac:dyDescent="0.35">
      <c r="A7" s="122"/>
      <c r="B7" s="88" t="s">
        <v>435</v>
      </c>
      <c r="C7" s="88" t="s">
        <v>482</v>
      </c>
      <c r="D7" s="88" t="s">
        <v>484</v>
      </c>
      <c r="E7" s="89">
        <v>4266000</v>
      </c>
      <c r="F7" s="89">
        <v>2517805.6800000002</v>
      </c>
      <c r="G7" s="89">
        <v>6300000</v>
      </c>
    </row>
    <row r="8" spans="1:7" s="91" customFormat="1" ht="26.25" x14ac:dyDescent="0.4">
      <c r="A8" s="123" t="s">
        <v>5</v>
      </c>
      <c r="B8" s="123"/>
      <c r="C8" s="123"/>
      <c r="D8" s="123"/>
      <c r="E8" s="90">
        <f>SUM(E6:E7)</f>
        <v>4266000</v>
      </c>
      <c r="F8" s="90">
        <f t="shared" ref="F8:G8" si="0">SUM(F6:F7)</f>
        <v>2654805.6800000002</v>
      </c>
      <c r="G8" s="90">
        <f t="shared" si="0"/>
        <v>6300000</v>
      </c>
    </row>
    <row r="9" spans="1:7" s="96" customFormat="1" x14ac:dyDescent="0.35">
      <c r="A9" s="92"/>
      <c r="B9" s="93"/>
      <c r="C9" s="93"/>
      <c r="D9" s="94"/>
      <c r="E9" s="95"/>
      <c r="F9" s="95"/>
      <c r="G9" s="95"/>
    </row>
    <row r="10" spans="1:7" ht="56.25" customHeight="1" x14ac:dyDescent="0.35">
      <c r="A10" s="122" t="s">
        <v>478</v>
      </c>
      <c r="B10" s="88" t="s">
        <v>435</v>
      </c>
      <c r="C10" s="88" t="s">
        <v>468</v>
      </c>
      <c r="D10" s="88" t="s">
        <v>485</v>
      </c>
      <c r="E10" s="89">
        <v>310000</v>
      </c>
      <c r="F10" s="89">
        <v>58604.78</v>
      </c>
      <c r="G10" s="89">
        <v>643000</v>
      </c>
    </row>
    <row r="11" spans="1:7" ht="56.25" customHeight="1" x14ac:dyDescent="0.35">
      <c r="A11" s="122"/>
      <c r="B11" s="88" t="s">
        <v>437</v>
      </c>
      <c r="C11" s="88" t="s">
        <v>468</v>
      </c>
      <c r="D11" s="88" t="s">
        <v>486</v>
      </c>
      <c r="E11" s="89">
        <v>0</v>
      </c>
      <c r="F11" s="89">
        <v>0</v>
      </c>
      <c r="G11" s="89">
        <v>0</v>
      </c>
    </row>
    <row r="12" spans="1:7" ht="56.25" customHeight="1" x14ac:dyDescent="0.35">
      <c r="A12" s="122"/>
      <c r="B12" s="88" t="s">
        <v>437</v>
      </c>
      <c r="C12" s="88" t="s">
        <v>468</v>
      </c>
      <c r="D12" s="88" t="s">
        <v>487</v>
      </c>
      <c r="E12" s="89">
        <v>1024000</v>
      </c>
      <c r="F12" s="89">
        <v>1907169.2</v>
      </c>
      <c r="G12" s="89">
        <v>2126000</v>
      </c>
    </row>
    <row r="13" spans="1:7" s="91" customFormat="1" ht="26.25" x14ac:dyDescent="0.4">
      <c r="A13" s="123" t="s">
        <v>5</v>
      </c>
      <c r="B13" s="123"/>
      <c r="C13" s="123"/>
      <c r="D13" s="123"/>
      <c r="E13" s="90">
        <f>SUM(E10:E12)</f>
        <v>1334000</v>
      </c>
      <c r="F13" s="90">
        <f t="shared" ref="F13:G13" si="1">SUM(F10:F12)</f>
        <v>1965773.98</v>
      </c>
      <c r="G13" s="90">
        <f t="shared" si="1"/>
        <v>2769000</v>
      </c>
    </row>
    <row r="14" spans="1:7" s="96" customFormat="1" x14ac:dyDescent="0.35">
      <c r="A14" s="92"/>
      <c r="B14" s="93"/>
      <c r="C14" s="93"/>
      <c r="D14" s="94"/>
      <c r="E14" s="95"/>
      <c r="F14" s="95"/>
      <c r="G14" s="95"/>
    </row>
    <row r="15" spans="1:7" ht="75" customHeight="1" x14ac:dyDescent="0.35">
      <c r="A15" s="122" t="s">
        <v>478</v>
      </c>
      <c r="B15" s="88" t="s">
        <v>346</v>
      </c>
      <c r="C15" s="88" t="s">
        <v>470</v>
      </c>
      <c r="D15" s="88" t="s">
        <v>488</v>
      </c>
      <c r="E15" s="89">
        <v>0</v>
      </c>
      <c r="F15" s="89">
        <v>105303.83</v>
      </c>
      <c r="G15" s="89">
        <v>0</v>
      </c>
    </row>
    <row r="16" spans="1:7" ht="75" customHeight="1" x14ac:dyDescent="0.35">
      <c r="A16" s="122"/>
      <c r="B16" s="88" t="s">
        <v>435</v>
      </c>
      <c r="C16" s="88" t="s">
        <v>470</v>
      </c>
      <c r="D16" s="88" t="s">
        <v>489</v>
      </c>
      <c r="E16" s="89">
        <v>4000</v>
      </c>
      <c r="F16" s="89">
        <v>0</v>
      </c>
      <c r="G16" s="89">
        <v>8000</v>
      </c>
    </row>
    <row r="17" spans="1:7" ht="75" customHeight="1" x14ac:dyDescent="0.35">
      <c r="A17" s="122"/>
      <c r="B17" s="88" t="s">
        <v>437</v>
      </c>
      <c r="C17" s="88" t="s">
        <v>470</v>
      </c>
      <c r="D17" s="88" t="s">
        <v>490</v>
      </c>
      <c r="E17" s="89">
        <v>0</v>
      </c>
      <c r="F17" s="89">
        <v>0</v>
      </c>
      <c r="G17" s="89">
        <v>0</v>
      </c>
    </row>
    <row r="18" spans="1:7" ht="75" customHeight="1" x14ac:dyDescent="0.35">
      <c r="A18" s="122"/>
      <c r="B18" s="88" t="s">
        <v>437</v>
      </c>
      <c r="C18" s="88" t="s">
        <v>470</v>
      </c>
      <c r="D18" s="88" t="s">
        <v>491</v>
      </c>
      <c r="E18" s="89">
        <v>2000</v>
      </c>
      <c r="F18" s="89">
        <v>808753.4</v>
      </c>
      <c r="G18" s="89">
        <v>4000</v>
      </c>
    </row>
    <row r="19" spans="1:7" s="91" customFormat="1" ht="26.25" x14ac:dyDescent="0.4">
      <c r="A19" s="123" t="s">
        <v>5</v>
      </c>
      <c r="B19" s="123"/>
      <c r="C19" s="123"/>
      <c r="D19" s="123"/>
      <c r="E19" s="90">
        <f>SUM(E15:E18)</f>
        <v>6000</v>
      </c>
      <c r="F19" s="90">
        <f t="shared" ref="F19:G19" si="2">SUM(F15:F18)</f>
        <v>914057.23</v>
      </c>
      <c r="G19" s="90">
        <f t="shared" si="2"/>
        <v>12000</v>
      </c>
    </row>
    <row r="20" spans="1:7" s="91" customFormat="1" ht="26.25" x14ac:dyDescent="0.4">
      <c r="A20" s="123" t="s">
        <v>492</v>
      </c>
      <c r="B20" s="123"/>
      <c r="C20" s="123"/>
      <c r="D20" s="123"/>
      <c r="E20" s="90">
        <f>E4+E8+E13+E19</f>
        <v>5923000</v>
      </c>
      <c r="F20" s="90">
        <f>F4+F8+F13+F19</f>
        <v>6399936.4700000007</v>
      </c>
      <c r="G20" s="90">
        <f>G4+G8+G13+G19</f>
        <v>9739000</v>
      </c>
    </row>
    <row r="22" spans="1:7" ht="75" customHeight="1" x14ac:dyDescent="0.35">
      <c r="A22" s="122" t="s">
        <v>493</v>
      </c>
      <c r="B22" s="88" t="s">
        <v>346</v>
      </c>
      <c r="C22" s="88" t="s">
        <v>494</v>
      </c>
      <c r="D22" s="88" t="s">
        <v>495</v>
      </c>
      <c r="E22" s="97">
        <v>687000</v>
      </c>
      <c r="F22" s="97">
        <v>636568.49999999988</v>
      </c>
      <c r="G22" s="97">
        <v>1320000</v>
      </c>
    </row>
    <row r="23" spans="1:7" ht="75" customHeight="1" x14ac:dyDescent="0.35">
      <c r="A23" s="122"/>
      <c r="B23" s="88" t="s">
        <v>346</v>
      </c>
      <c r="C23" s="88" t="s">
        <v>468</v>
      </c>
      <c r="D23" s="88" t="s">
        <v>496</v>
      </c>
      <c r="E23" s="97">
        <v>91000</v>
      </c>
      <c r="F23" s="97">
        <v>277818.93</v>
      </c>
      <c r="G23" s="97">
        <v>186000</v>
      </c>
    </row>
    <row r="24" spans="1:7" s="91" customFormat="1" ht="26.25" x14ac:dyDescent="0.4">
      <c r="A24" s="123" t="s">
        <v>497</v>
      </c>
      <c r="B24" s="123"/>
      <c r="C24" s="123"/>
      <c r="D24" s="123"/>
      <c r="E24" s="90">
        <f>SUM(E22:E23)</f>
        <v>778000</v>
      </c>
      <c r="F24" s="90">
        <f t="shared" ref="F24:G24" si="3">SUM(F22:F23)</f>
        <v>914387.42999999993</v>
      </c>
      <c r="G24" s="90">
        <f t="shared" si="3"/>
        <v>1506000</v>
      </c>
    </row>
    <row r="26" spans="1:7" ht="75" customHeight="1" x14ac:dyDescent="0.35">
      <c r="A26" s="122" t="s">
        <v>493</v>
      </c>
      <c r="B26" s="88" t="s">
        <v>347</v>
      </c>
      <c r="C26" s="88" t="s">
        <v>494</v>
      </c>
      <c r="D26" s="88" t="s">
        <v>498</v>
      </c>
      <c r="E26" s="97">
        <v>336000</v>
      </c>
      <c r="F26" s="97">
        <v>246455.73</v>
      </c>
      <c r="G26" s="97">
        <v>645000</v>
      </c>
    </row>
    <row r="27" spans="1:7" ht="75" customHeight="1" x14ac:dyDescent="0.35">
      <c r="A27" s="122"/>
      <c r="B27" s="88" t="s">
        <v>347</v>
      </c>
      <c r="C27" s="88" t="s">
        <v>468</v>
      </c>
      <c r="D27" s="88" t="s">
        <v>499</v>
      </c>
      <c r="E27" s="97">
        <v>34000</v>
      </c>
      <c r="F27" s="97">
        <v>55035.73</v>
      </c>
      <c r="G27" s="97">
        <v>70000</v>
      </c>
    </row>
    <row r="28" spans="1:7" s="91" customFormat="1" ht="26.25" x14ac:dyDescent="0.4">
      <c r="A28" s="123" t="s">
        <v>500</v>
      </c>
      <c r="B28" s="123"/>
      <c r="C28" s="123"/>
      <c r="D28" s="123"/>
      <c r="E28" s="90">
        <f>SUM(E26:E27)</f>
        <v>370000</v>
      </c>
      <c r="F28" s="90">
        <f t="shared" ref="F28:G28" si="4">SUM(F26:F27)</f>
        <v>301491.46000000002</v>
      </c>
      <c r="G28" s="90">
        <f t="shared" si="4"/>
        <v>715000</v>
      </c>
    </row>
    <row r="29" spans="1:7" s="91" customFormat="1" ht="26.25" x14ac:dyDescent="0.4">
      <c r="A29" s="123" t="s">
        <v>501</v>
      </c>
      <c r="B29" s="123"/>
      <c r="C29" s="123"/>
      <c r="D29" s="123"/>
      <c r="E29" s="90">
        <f>E20+E24+E28</f>
        <v>7071000</v>
      </c>
      <c r="F29" s="90">
        <f>F20+F24+F28</f>
        <v>7615815.3600000003</v>
      </c>
      <c r="G29" s="90">
        <f>G20+G24+G28</f>
        <v>11960000</v>
      </c>
    </row>
  </sheetData>
  <mergeCells count="15">
    <mergeCell ref="A10:A12"/>
    <mergeCell ref="A1:D1"/>
    <mergeCell ref="A2:A3"/>
    <mergeCell ref="A4:D4"/>
    <mergeCell ref="A6:A7"/>
    <mergeCell ref="A8:D8"/>
    <mergeCell ref="A26:A27"/>
    <mergeCell ref="A28:D28"/>
    <mergeCell ref="A29:D29"/>
    <mergeCell ref="A13:D13"/>
    <mergeCell ref="A15:A18"/>
    <mergeCell ref="A19:D19"/>
    <mergeCell ref="A20:D20"/>
    <mergeCell ref="A22:A23"/>
    <mergeCell ref="A24:D24"/>
  </mergeCells>
  <pageMargins left="0.7" right="0.7" top="0.75" bottom="0.75" header="0.3" footer="0.3"/>
  <pageSetup paperSize="9" scale="4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8"/>
  <sheetViews>
    <sheetView topLeftCell="A7" workbookViewId="0">
      <selection activeCell="A29" sqref="A29"/>
    </sheetView>
  </sheetViews>
  <sheetFormatPr defaultRowHeight="18.75" x14ac:dyDescent="0.3"/>
  <cols>
    <col min="1" max="1" width="77.42578125" style="67" bestFit="1" customWidth="1"/>
    <col min="2" max="16384" width="9.140625" style="36"/>
  </cols>
  <sheetData>
    <row r="1" spans="1:1" x14ac:dyDescent="0.3">
      <c r="A1" s="65" t="s">
        <v>372</v>
      </c>
    </row>
    <row r="2" spans="1:1" x14ac:dyDescent="0.3">
      <c r="A2" s="66" t="s">
        <v>373</v>
      </c>
    </row>
    <row r="3" spans="1:1" x14ac:dyDescent="0.3">
      <c r="A3" s="66" t="s">
        <v>374</v>
      </c>
    </row>
    <row r="4" spans="1:1" x14ac:dyDescent="0.3">
      <c r="A4" s="66" t="s">
        <v>375</v>
      </c>
    </row>
    <row r="5" spans="1:1" x14ac:dyDescent="0.3">
      <c r="A5" s="66" t="s">
        <v>376</v>
      </c>
    </row>
    <row r="6" spans="1:1" x14ac:dyDescent="0.3">
      <c r="A6" s="66" t="s">
        <v>377</v>
      </c>
    </row>
    <row r="7" spans="1:1" x14ac:dyDescent="0.3">
      <c r="A7" s="66" t="s">
        <v>378</v>
      </c>
    </row>
    <row r="8" spans="1:1" x14ac:dyDescent="0.3">
      <c r="A8" s="66" t="s">
        <v>379</v>
      </c>
    </row>
    <row r="9" spans="1:1" x14ac:dyDescent="0.3">
      <c r="A9" s="66" t="s">
        <v>380</v>
      </c>
    </row>
    <row r="10" spans="1:1" x14ac:dyDescent="0.3">
      <c r="A10" s="66" t="s">
        <v>381</v>
      </c>
    </row>
    <row r="11" spans="1:1" x14ac:dyDescent="0.3">
      <c r="A11" s="66" t="s">
        <v>382</v>
      </c>
    </row>
    <row r="12" spans="1:1" x14ac:dyDescent="0.3">
      <c r="A12" s="66" t="s">
        <v>383</v>
      </c>
    </row>
    <row r="13" spans="1:1" x14ac:dyDescent="0.3">
      <c r="A13" s="66" t="s">
        <v>384</v>
      </c>
    </row>
    <row r="14" spans="1:1" x14ac:dyDescent="0.3">
      <c r="A14" s="66" t="s">
        <v>385</v>
      </c>
    </row>
    <row r="15" spans="1:1" x14ac:dyDescent="0.3">
      <c r="A15" s="66" t="s">
        <v>386</v>
      </c>
    </row>
    <row r="16" spans="1:1" x14ac:dyDescent="0.3">
      <c r="A16" s="66" t="s">
        <v>387</v>
      </c>
    </row>
    <row r="17" spans="1:1" x14ac:dyDescent="0.3">
      <c r="A17" s="66" t="s">
        <v>388</v>
      </c>
    </row>
    <row r="18" spans="1:1" x14ac:dyDescent="0.3">
      <c r="A18" s="66" t="s">
        <v>389</v>
      </c>
    </row>
    <row r="19" spans="1:1" x14ac:dyDescent="0.3">
      <c r="A19" s="75" t="s">
        <v>390</v>
      </c>
    </row>
    <row r="20" spans="1:1" x14ac:dyDescent="0.3">
      <c r="A20" s="66" t="s">
        <v>391</v>
      </c>
    </row>
    <row r="21" spans="1:1" x14ac:dyDescent="0.3">
      <c r="A21" s="66" t="s">
        <v>392</v>
      </c>
    </row>
    <row r="22" spans="1:1" x14ac:dyDescent="0.3">
      <c r="A22" s="66" t="s">
        <v>393</v>
      </c>
    </row>
    <row r="23" spans="1:1" x14ac:dyDescent="0.3">
      <c r="A23" s="66" t="s">
        <v>394</v>
      </c>
    </row>
    <row r="24" spans="1:1" x14ac:dyDescent="0.3">
      <c r="A24" s="66" t="s">
        <v>395</v>
      </c>
    </row>
    <row r="25" spans="1:1" x14ac:dyDescent="0.3">
      <c r="A25" s="66" t="s">
        <v>396</v>
      </c>
    </row>
    <row r="26" spans="1:1" x14ac:dyDescent="0.3">
      <c r="A26" s="66" t="s">
        <v>397</v>
      </c>
    </row>
    <row r="27" spans="1:1" x14ac:dyDescent="0.3">
      <c r="A27" s="66" t="s">
        <v>398</v>
      </c>
    </row>
    <row r="28" spans="1:1" x14ac:dyDescent="0.3">
      <c r="A28" s="66" t="s">
        <v>399</v>
      </c>
    </row>
    <row r="29" spans="1:1" x14ac:dyDescent="0.3">
      <c r="A29" s="66" t="s">
        <v>400</v>
      </c>
    </row>
    <row r="30" spans="1:1" x14ac:dyDescent="0.3">
      <c r="A30" s="66" t="s">
        <v>401</v>
      </c>
    </row>
    <row r="31" spans="1:1" x14ac:dyDescent="0.3">
      <c r="A31" s="66" t="s">
        <v>402</v>
      </c>
    </row>
    <row r="32" spans="1:1" x14ac:dyDescent="0.3">
      <c r="A32" s="66" t="s">
        <v>403</v>
      </c>
    </row>
    <row r="33" spans="1:1" x14ac:dyDescent="0.3">
      <c r="A33" s="66" t="s">
        <v>404</v>
      </c>
    </row>
    <row r="34" spans="1:1" x14ac:dyDescent="0.3">
      <c r="A34" s="66" t="s">
        <v>405</v>
      </c>
    </row>
    <row r="35" spans="1:1" x14ac:dyDescent="0.3">
      <c r="A35" s="66" t="s">
        <v>406</v>
      </c>
    </row>
    <row r="36" spans="1:1" x14ac:dyDescent="0.3">
      <c r="A36" s="66" t="s">
        <v>407</v>
      </c>
    </row>
    <row r="37" spans="1:1" x14ac:dyDescent="0.3">
      <c r="A37" s="66" t="s">
        <v>408</v>
      </c>
    </row>
    <row r="38" spans="1:1" x14ac:dyDescent="0.3">
      <c r="A38" s="66" t="s">
        <v>409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topLeftCell="A9" zoomScale="98" zoomScaleNormal="98" workbookViewId="0">
      <selection activeCell="B25" sqref="B25"/>
    </sheetView>
  </sheetViews>
  <sheetFormatPr defaultRowHeight="12.75" x14ac:dyDescent="0.2"/>
  <cols>
    <col min="1" max="1" width="42.5703125" style="1" customWidth="1"/>
    <col min="2" max="2" width="53.85546875" style="1" customWidth="1"/>
    <col min="3" max="3" width="57.42578125" style="1" customWidth="1"/>
    <col min="4" max="4" width="71.42578125" style="1" customWidth="1"/>
    <col min="5" max="5" width="10.42578125" style="1" bestFit="1" customWidth="1"/>
    <col min="6" max="6" width="14.42578125" style="1" bestFit="1" customWidth="1"/>
    <col min="7" max="7" width="19.85546875" style="1" bestFit="1" customWidth="1"/>
    <col min="8" max="53" width="9.140625" style="1" customWidth="1"/>
    <col min="54" max="64" width="9.140625" style="1" hidden="1" customWidth="1"/>
    <col min="65" max="16384" width="9.140625" style="1"/>
  </cols>
  <sheetData>
    <row r="1" spans="1:62" hidden="1" x14ac:dyDescent="0.2">
      <c r="A1" s="1" t="s">
        <v>0</v>
      </c>
      <c r="B1" s="1">
        <v>2023</v>
      </c>
      <c r="C1" s="1" t="s">
        <v>1</v>
      </c>
      <c r="D1" s="1" t="s">
        <v>2</v>
      </c>
    </row>
    <row r="2" spans="1:62" hidden="1" x14ac:dyDescent="0.2">
      <c r="A2" s="1" t="s">
        <v>3</v>
      </c>
      <c r="B2" s="1" t="s">
        <v>4</v>
      </c>
    </row>
    <row r="3" spans="1:62" hidden="1" x14ac:dyDescent="0.2">
      <c r="B3" s="1">
        <v>11</v>
      </c>
    </row>
    <row r="4" spans="1:62" hidden="1" x14ac:dyDescent="0.2">
      <c r="A4" s="2"/>
      <c r="B4" s="2"/>
      <c r="C4" s="2"/>
      <c r="D4" s="2"/>
    </row>
    <row r="5" spans="1:62" s="4" customFormat="1" ht="9" hidden="1" x14ac:dyDescent="0.2">
      <c r="A5" s="3"/>
      <c r="B5" s="3"/>
      <c r="C5" s="3"/>
      <c r="D5" s="3"/>
    </row>
    <row r="6" spans="1:62" hidden="1" x14ac:dyDescent="0.2"/>
    <row r="7" spans="1:62" ht="48" hidden="1" customHeight="1" x14ac:dyDescent="0.2">
      <c r="A7" s="101" t="s">
        <v>5</v>
      </c>
      <c r="B7" s="102"/>
      <c r="C7" s="102"/>
      <c r="D7" s="102"/>
    </row>
    <row r="8" spans="1:62" hidden="1" x14ac:dyDescent="0.2"/>
    <row r="10" spans="1:62" ht="16.5" customHeight="1" thickBot="1" x14ac:dyDescent="0.25"/>
    <row r="11" spans="1:62" ht="33.75" customHeight="1" thickBot="1" x14ac:dyDescent="0.25">
      <c r="A11" s="5" t="s">
        <v>6</v>
      </c>
      <c r="B11" s="6" t="s">
        <v>7</v>
      </c>
      <c r="C11" s="6" t="s">
        <v>8</v>
      </c>
      <c r="D11" s="6" t="s">
        <v>9</v>
      </c>
    </row>
    <row r="12" spans="1:62" ht="30" customHeight="1" x14ac:dyDescent="0.2">
      <c r="A12" s="2" t="s">
        <v>10</v>
      </c>
      <c r="B12" s="2" t="s">
        <v>11</v>
      </c>
      <c r="C12" s="2" t="s">
        <v>12</v>
      </c>
      <c r="D12" s="2" t="s">
        <v>13</v>
      </c>
      <c r="BB12" s="1" t="s">
        <v>14</v>
      </c>
      <c r="BC12" s="1" t="s">
        <v>15</v>
      </c>
      <c r="BD12" s="1" t="s">
        <v>16</v>
      </c>
      <c r="BE12" s="1" t="s">
        <v>17</v>
      </c>
      <c r="BF12" s="1" t="s">
        <v>18</v>
      </c>
      <c r="BG12" s="1" t="s">
        <v>19</v>
      </c>
      <c r="BH12" s="1" t="s">
        <v>20</v>
      </c>
      <c r="BI12" s="1" t="s">
        <v>21</v>
      </c>
      <c r="BJ12" s="1" t="s">
        <v>20</v>
      </c>
    </row>
    <row r="13" spans="1:62" ht="30" customHeight="1" x14ac:dyDescent="0.2">
      <c r="A13" s="2"/>
      <c r="B13" s="2"/>
      <c r="C13" s="2"/>
      <c r="D13" s="2" t="s">
        <v>22</v>
      </c>
      <c r="BB13" s="1" t="s">
        <v>23</v>
      </c>
      <c r="BC13" s="1" t="s">
        <v>15</v>
      </c>
      <c r="BD13" s="1" t="s">
        <v>16</v>
      </c>
      <c r="BE13" s="1" t="s">
        <v>17</v>
      </c>
      <c r="BF13" s="1" t="s">
        <v>24</v>
      </c>
      <c r="BG13" s="1" t="s">
        <v>19</v>
      </c>
      <c r="BH13" s="1" t="s">
        <v>20</v>
      </c>
      <c r="BI13" s="1" t="s">
        <v>25</v>
      </c>
      <c r="BJ13" s="1" t="s">
        <v>26</v>
      </c>
    </row>
    <row r="14" spans="1:62" ht="30" customHeight="1" x14ac:dyDescent="0.2">
      <c r="A14" s="2" t="s">
        <v>27</v>
      </c>
      <c r="B14" s="2" t="s">
        <v>28</v>
      </c>
      <c r="C14" s="2" t="s">
        <v>29</v>
      </c>
      <c r="D14" s="2" t="s">
        <v>30</v>
      </c>
      <c r="BB14" s="1" t="s">
        <v>31</v>
      </c>
      <c r="BC14" s="1" t="s">
        <v>32</v>
      </c>
      <c r="BD14" s="1" t="s">
        <v>33</v>
      </c>
      <c r="BE14" s="1" t="s">
        <v>34</v>
      </c>
      <c r="BF14" s="1" t="s">
        <v>35</v>
      </c>
      <c r="BG14" s="1" t="s">
        <v>19</v>
      </c>
      <c r="BH14" s="1" t="s">
        <v>20</v>
      </c>
      <c r="BI14" s="1" t="s">
        <v>36</v>
      </c>
      <c r="BJ14" s="1" t="s">
        <v>20</v>
      </c>
    </row>
    <row r="15" spans="1:62" ht="30" customHeight="1" x14ac:dyDescent="0.2">
      <c r="A15" s="2"/>
      <c r="B15" s="2"/>
      <c r="C15" s="2" t="s">
        <v>37</v>
      </c>
      <c r="D15" s="2" t="s">
        <v>38</v>
      </c>
      <c r="BB15" s="1" t="s">
        <v>39</v>
      </c>
      <c r="BC15" s="1" t="s">
        <v>32</v>
      </c>
      <c r="BD15" s="1" t="s">
        <v>33</v>
      </c>
      <c r="BE15" s="1" t="s">
        <v>40</v>
      </c>
      <c r="BF15" s="1" t="s">
        <v>41</v>
      </c>
      <c r="BG15" s="1" t="s">
        <v>19</v>
      </c>
      <c r="BH15" s="1" t="s">
        <v>20</v>
      </c>
      <c r="BI15" s="1" t="s">
        <v>36</v>
      </c>
      <c r="BJ15" s="1" t="s">
        <v>20</v>
      </c>
    </row>
    <row r="16" spans="1:62" ht="30" customHeight="1" x14ac:dyDescent="0.2">
      <c r="A16" s="64" t="s">
        <v>42</v>
      </c>
      <c r="B16" s="2" t="s">
        <v>43</v>
      </c>
      <c r="C16" s="2" t="s">
        <v>44</v>
      </c>
      <c r="D16" s="2" t="s">
        <v>45</v>
      </c>
      <c r="BB16" s="1" t="s">
        <v>46</v>
      </c>
      <c r="BC16" s="1" t="s">
        <v>47</v>
      </c>
      <c r="BD16" s="1" t="s">
        <v>48</v>
      </c>
      <c r="BE16" s="1" t="s">
        <v>49</v>
      </c>
      <c r="BF16" s="1" t="s">
        <v>50</v>
      </c>
      <c r="BG16" s="1" t="s">
        <v>19</v>
      </c>
      <c r="BH16" s="1" t="s">
        <v>51</v>
      </c>
      <c r="BI16" s="1" t="s">
        <v>21</v>
      </c>
      <c r="BJ16" s="1" t="s">
        <v>36</v>
      </c>
    </row>
    <row r="17" spans="1:62" ht="30" customHeight="1" x14ac:dyDescent="0.2">
      <c r="A17" s="2"/>
      <c r="B17" s="64" t="s">
        <v>52</v>
      </c>
      <c r="C17" s="2" t="s">
        <v>53</v>
      </c>
      <c r="D17" s="2" t="s">
        <v>54</v>
      </c>
      <c r="BB17" s="1" t="s">
        <v>55</v>
      </c>
      <c r="BC17" s="1" t="s">
        <v>47</v>
      </c>
      <c r="BD17" s="1" t="s">
        <v>56</v>
      </c>
      <c r="BE17" s="1" t="s">
        <v>57</v>
      </c>
      <c r="BF17" s="1" t="s">
        <v>58</v>
      </c>
      <c r="BG17" s="1" t="s">
        <v>19</v>
      </c>
      <c r="BH17" s="1" t="s">
        <v>51</v>
      </c>
      <c r="BI17" s="1" t="s">
        <v>36</v>
      </c>
      <c r="BJ17" s="1" t="s">
        <v>59</v>
      </c>
    </row>
    <row r="18" spans="1:62" ht="30" customHeight="1" x14ac:dyDescent="0.2">
      <c r="A18" s="2"/>
      <c r="B18" s="2"/>
      <c r="C18" s="2" t="s">
        <v>60</v>
      </c>
      <c r="D18" s="2" t="s">
        <v>61</v>
      </c>
      <c r="BB18" s="1" t="s">
        <v>62</v>
      </c>
      <c r="BC18" s="1" t="s">
        <v>47</v>
      </c>
      <c r="BD18" s="1" t="s">
        <v>56</v>
      </c>
      <c r="BE18" s="1" t="s">
        <v>63</v>
      </c>
      <c r="BF18" s="1" t="s">
        <v>64</v>
      </c>
      <c r="BG18" s="1" t="s">
        <v>19</v>
      </c>
      <c r="BH18" s="1" t="s">
        <v>51</v>
      </c>
      <c r="BI18" s="1" t="s">
        <v>36</v>
      </c>
      <c r="BJ18" s="1" t="s">
        <v>59</v>
      </c>
    </row>
    <row r="19" spans="1:62" ht="30" customHeight="1" x14ac:dyDescent="0.2">
      <c r="A19" s="2"/>
      <c r="B19" s="2"/>
      <c r="C19" s="2" t="s">
        <v>65</v>
      </c>
      <c r="D19" s="2" t="s">
        <v>66</v>
      </c>
      <c r="BB19" s="1" t="s">
        <v>67</v>
      </c>
      <c r="BC19" s="1" t="s">
        <v>47</v>
      </c>
      <c r="BD19" s="1" t="s">
        <v>56</v>
      </c>
      <c r="BE19" s="1" t="s">
        <v>68</v>
      </c>
      <c r="BF19" s="1" t="s">
        <v>69</v>
      </c>
      <c r="BG19" s="1" t="s">
        <v>19</v>
      </c>
      <c r="BH19" s="1" t="s">
        <v>51</v>
      </c>
      <c r="BI19" s="1" t="s">
        <v>36</v>
      </c>
      <c r="BJ19" s="1" t="s">
        <v>59</v>
      </c>
    </row>
    <row r="20" spans="1:62" ht="30" customHeight="1" x14ac:dyDescent="0.2">
      <c r="A20" s="2"/>
      <c r="B20" s="2"/>
      <c r="C20" s="2" t="s">
        <v>70</v>
      </c>
      <c r="D20" s="2" t="s">
        <v>71</v>
      </c>
      <c r="BB20" s="1" t="s">
        <v>72</v>
      </c>
      <c r="BC20" s="1" t="s">
        <v>47</v>
      </c>
      <c r="BD20" s="1" t="s">
        <v>56</v>
      </c>
      <c r="BE20" s="1" t="s">
        <v>73</v>
      </c>
      <c r="BF20" s="1" t="s">
        <v>74</v>
      </c>
      <c r="BG20" s="1" t="s">
        <v>19</v>
      </c>
      <c r="BH20" s="1" t="s">
        <v>20</v>
      </c>
      <c r="BI20" s="1" t="s">
        <v>26</v>
      </c>
      <c r="BJ20" s="1" t="s">
        <v>26</v>
      </c>
    </row>
    <row r="21" spans="1:62" ht="30" customHeight="1" x14ac:dyDescent="0.2">
      <c r="A21" s="2"/>
      <c r="B21" s="2"/>
      <c r="C21" s="64" t="s">
        <v>75</v>
      </c>
      <c r="D21" s="2" t="s">
        <v>76</v>
      </c>
      <c r="BB21" s="1" t="s">
        <v>77</v>
      </c>
      <c r="BC21" s="1" t="s">
        <v>47</v>
      </c>
      <c r="BD21" s="1" t="s">
        <v>56</v>
      </c>
      <c r="BE21" s="1" t="s">
        <v>78</v>
      </c>
      <c r="BF21" s="1" t="s">
        <v>79</v>
      </c>
      <c r="BG21" s="1" t="s">
        <v>19</v>
      </c>
      <c r="BH21" s="1" t="s">
        <v>20</v>
      </c>
      <c r="BI21" s="1" t="s">
        <v>25</v>
      </c>
      <c r="BJ21" s="1" t="s">
        <v>36</v>
      </c>
    </row>
    <row r="22" spans="1:62" ht="30" customHeight="1" x14ac:dyDescent="0.2">
      <c r="A22" s="2"/>
      <c r="B22" s="2"/>
      <c r="C22" s="2"/>
      <c r="D22" s="2" t="s">
        <v>80</v>
      </c>
      <c r="BB22" s="1" t="s">
        <v>81</v>
      </c>
      <c r="BC22" s="1" t="s">
        <v>47</v>
      </c>
      <c r="BD22" s="1" t="s">
        <v>56</v>
      </c>
      <c r="BE22" s="1" t="s">
        <v>78</v>
      </c>
      <c r="BF22" s="1" t="s">
        <v>82</v>
      </c>
      <c r="BG22" s="1" t="s">
        <v>19</v>
      </c>
      <c r="BH22" s="1" t="s">
        <v>20</v>
      </c>
      <c r="BI22" s="1" t="s">
        <v>25</v>
      </c>
      <c r="BJ22" s="1" t="s">
        <v>36</v>
      </c>
    </row>
    <row r="23" spans="1:62" ht="30" customHeight="1" x14ac:dyDescent="0.2">
      <c r="A23" s="2"/>
      <c r="B23" s="2"/>
      <c r="C23" s="2"/>
      <c r="D23" s="2" t="s">
        <v>83</v>
      </c>
      <c r="BB23" s="1" t="s">
        <v>84</v>
      </c>
      <c r="BC23" s="1" t="s">
        <v>47</v>
      </c>
      <c r="BD23" s="1" t="s">
        <v>56</v>
      </c>
      <c r="BE23" s="1" t="s">
        <v>78</v>
      </c>
      <c r="BF23" s="1" t="s">
        <v>85</v>
      </c>
      <c r="BG23" s="1" t="s">
        <v>19</v>
      </c>
      <c r="BH23" s="1" t="s">
        <v>20</v>
      </c>
      <c r="BI23" s="1" t="s">
        <v>25</v>
      </c>
      <c r="BJ23" s="1" t="s">
        <v>36</v>
      </c>
    </row>
    <row r="24" spans="1:62" ht="30" customHeight="1" x14ac:dyDescent="0.2">
      <c r="A24" s="2"/>
      <c r="B24" s="2"/>
      <c r="C24" s="2"/>
      <c r="D24" s="2" t="s">
        <v>86</v>
      </c>
      <c r="BB24" s="1" t="s">
        <v>87</v>
      </c>
      <c r="BC24" s="1" t="s">
        <v>47</v>
      </c>
      <c r="BD24" s="1" t="s">
        <v>56</v>
      </c>
      <c r="BE24" s="1" t="s">
        <v>78</v>
      </c>
      <c r="BF24" s="1" t="s">
        <v>88</v>
      </c>
      <c r="BG24" s="1" t="s">
        <v>19</v>
      </c>
      <c r="BH24" s="1" t="s">
        <v>20</v>
      </c>
      <c r="BI24" s="1" t="s">
        <v>25</v>
      </c>
      <c r="BJ24" s="1" t="s">
        <v>36</v>
      </c>
    </row>
    <row r="25" spans="1:62" ht="30" customHeight="1" x14ac:dyDescent="0.2">
      <c r="A25" s="2"/>
      <c r="B25" s="2"/>
      <c r="C25" s="2"/>
      <c r="D25" s="2" t="s">
        <v>89</v>
      </c>
      <c r="BB25" s="1" t="s">
        <v>90</v>
      </c>
      <c r="BC25" s="1" t="s">
        <v>47</v>
      </c>
      <c r="BD25" s="1" t="s">
        <v>56</v>
      </c>
      <c r="BE25" s="1" t="s">
        <v>78</v>
      </c>
      <c r="BF25" s="1" t="s">
        <v>91</v>
      </c>
      <c r="BG25" s="1" t="s">
        <v>19</v>
      </c>
      <c r="BH25" s="1" t="s">
        <v>20</v>
      </c>
      <c r="BI25" s="1" t="s">
        <v>25</v>
      </c>
      <c r="BJ25" s="1" t="s">
        <v>26</v>
      </c>
    </row>
    <row r="26" spans="1:62" ht="30" customHeight="1" x14ac:dyDescent="0.2">
      <c r="A26" s="2"/>
      <c r="B26" s="2"/>
      <c r="C26" s="2"/>
      <c r="D26" s="2" t="s">
        <v>92</v>
      </c>
      <c r="BB26" s="1" t="s">
        <v>93</v>
      </c>
      <c r="BC26" s="1" t="s">
        <v>47</v>
      </c>
      <c r="BD26" s="1" t="s">
        <v>56</v>
      </c>
      <c r="BE26" s="1" t="s">
        <v>78</v>
      </c>
      <c r="BF26" s="1" t="s">
        <v>94</v>
      </c>
      <c r="BG26" s="1" t="s">
        <v>19</v>
      </c>
      <c r="BH26" s="1" t="s">
        <v>20</v>
      </c>
      <c r="BI26" s="1" t="s">
        <v>25</v>
      </c>
      <c r="BJ26" s="1" t="s">
        <v>21</v>
      </c>
    </row>
    <row r="27" spans="1:62" ht="30" customHeight="1" x14ac:dyDescent="0.2">
      <c r="A27" s="2"/>
      <c r="B27" s="2"/>
      <c r="C27" s="2"/>
      <c r="D27" s="2" t="s">
        <v>95</v>
      </c>
      <c r="BB27" s="1" t="s">
        <v>96</v>
      </c>
      <c r="BC27" s="1" t="s">
        <v>47</v>
      </c>
      <c r="BD27" s="1" t="s">
        <v>56</v>
      </c>
      <c r="BE27" s="1" t="s">
        <v>78</v>
      </c>
      <c r="BF27" s="1" t="s">
        <v>97</v>
      </c>
      <c r="BG27" s="1" t="s">
        <v>19</v>
      </c>
      <c r="BH27" s="1" t="s">
        <v>20</v>
      </c>
      <c r="BI27" s="1" t="s">
        <v>25</v>
      </c>
      <c r="BJ27" s="1" t="s">
        <v>98</v>
      </c>
    </row>
    <row r="28" spans="1:62" ht="30" customHeight="1" x14ac:dyDescent="0.2">
      <c r="A28" s="2"/>
      <c r="B28" s="2"/>
      <c r="C28" s="2"/>
      <c r="D28" s="2" t="s">
        <v>99</v>
      </c>
      <c r="BB28" s="1" t="s">
        <v>100</v>
      </c>
      <c r="BC28" s="1" t="s">
        <v>47</v>
      </c>
      <c r="BD28" s="1" t="s">
        <v>56</v>
      </c>
      <c r="BE28" s="1" t="s">
        <v>78</v>
      </c>
      <c r="BF28" s="1" t="s">
        <v>101</v>
      </c>
      <c r="BG28" s="1" t="s">
        <v>19</v>
      </c>
      <c r="BH28" s="1" t="s">
        <v>20</v>
      </c>
      <c r="BI28" s="1" t="s">
        <v>25</v>
      </c>
      <c r="BJ28" s="1" t="s">
        <v>25</v>
      </c>
    </row>
    <row r="29" spans="1:62" ht="30" customHeight="1" x14ac:dyDescent="0.2">
      <c r="A29" s="2"/>
      <c r="B29" s="2"/>
      <c r="C29" s="2"/>
      <c r="D29" s="2" t="s">
        <v>102</v>
      </c>
      <c r="BB29" s="1" t="s">
        <v>103</v>
      </c>
      <c r="BC29" s="1" t="s">
        <v>47</v>
      </c>
      <c r="BD29" s="1" t="s">
        <v>56</v>
      </c>
      <c r="BE29" s="1" t="s">
        <v>78</v>
      </c>
      <c r="BF29" s="1" t="s">
        <v>104</v>
      </c>
      <c r="BG29" s="1" t="s">
        <v>19</v>
      </c>
      <c r="BH29" s="1" t="s">
        <v>20</v>
      </c>
      <c r="BI29" s="1" t="s">
        <v>25</v>
      </c>
      <c r="BJ29" s="1" t="s">
        <v>26</v>
      </c>
    </row>
    <row r="30" spans="1:62" ht="30" customHeight="1" x14ac:dyDescent="0.2">
      <c r="A30" s="2"/>
      <c r="B30" s="2"/>
      <c r="C30" s="2"/>
      <c r="D30" s="2" t="s">
        <v>105</v>
      </c>
      <c r="BB30" s="1" t="s">
        <v>106</v>
      </c>
      <c r="BC30" s="1" t="s">
        <v>47</v>
      </c>
      <c r="BD30" s="1" t="s">
        <v>56</v>
      </c>
      <c r="BE30" s="1" t="s">
        <v>78</v>
      </c>
      <c r="BF30" s="1" t="s">
        <v>107</v>
      </c>
      <c r="BG30" s="1" t="s">
        <v>19</v>
      </c>
      <c r="BH30" s="1" t="s">
        <v>20</v>
      </c>
      <c r="BI30" s="1" t="s">
        <v>25</v>
      </c>
      <c r="BJ30" s="1" t="s">
        <v>20</v>
      </c>
    </row>
    <row r="31" spans="1:62" ht="30" customHeight="1" x14ac:dyDescent="0.2">
      <c r="A31" s="2"/>
      <c r="B31" s="2"/>
      <c r="C31" s="2"/>
      <c r="D31" s="2" t="s">
        <v>108</v>
      </c>
      <c r="BB31" s="1" t="s">
        <v>109</v>
      </c>
      <c r="BC31" s="1" t="s">
        <v>47</v>
      </c>
      <c r="BD31" s="1" t="s">
        <v>56</v>
      </c>
      <c r="BE31" s="1" t="s">
        <v>78</v>
      </c>
      <c r="BF31" s="1" t="s">
        <v>110</v>
      </c>
      <c r="BG31" s="1" t="s">
        <v>19</v>
      </c>
      <c r="BH31" s="1" t="s">
        <v>20</v>
      </c>
      <c r="BI31" s="1" t="s">
        <v>25</v>
      </c>
      <c r="BJ31" s="1" t="s">
        <v>26</v>
      </c>
    </row>
    <row r="32" spans="1:62" ht="30" customHeight="1" x14ac:dyDescent="0.2">
      <c r="A32" s="2"/>
      <c r="B32" s="2"/>
      <c r="C32" s="2"/>
      <c r="D32" s="2" t="s">
        <v>111</v>
      </c>
      <c r="BB32" s="1" t="s">
        <v>112</v>
      </c>
      <c r="BC32" s="1" t="s">
        <v>47</v>
      </c>
      <c r="BD32" s="1" t="s">
        <v>56</v>
      </c>
      <c r="BE32" s="1" t="s">
        <v>78</v>
      </c>
      <c r="BF32" s="1" t="s">
        <v>113</v>
      </c>
      <c r="BG32" s="1" t="s">
        <v>19</v>
      </c>
      <c r="BH32" s="1" t="s">
        <v>20</v>
      </c>
      <c r="BI32" s="1" t="s">
        <v>25</v>
      </c>
      <c r="BJ32" s="1" t="s">
        <v>21</v>
      </c>
    </row>
    <row r="33" spans="1:62" ht="30" customHeight="1" x14ac:dyDescent="0.2">
      <c r="A33" s="2"/>
      <c r="B33" s="2"/>
      <c r="C33" s="2"/>
      <c r="D33" s="2" t="s">
        <v>114</v>
      </c>
      <c r="BB33" s="1" t="s">
        <v>115</v>
      </c>
      <c r="BC33" s="1" t="s">
        <v>47</v>
      </c>
      <c r="BD33" s="1" t="s">
        <v>56</v>
      </c>
      <c r="BE33" s="1" t="s">
        <v>78</v>
      </c>
      <c r="BF33" s="1" t="s">
        <v>116</v>
      </c>
      <c r="BG33" s="1" t="s">
        <v>19</v>
      </c>
      <c r="BH33" s="1" t="s">
        <v>117</v>
      </c>
      <c r="BI33" s="1" t="s">
        <v>21</v>
      </c>
      <c r="BJ33" s="1" t="s">
        <v>20</v>
      </c>
    </row>
    <row r="34" spans="1:62" ht="30" customHeight="1" x14ac:dyDescent="0.2">
      <c r="A34" s="2"/>
      <c r="B34" s="2"/>
      <c r="C34" s="2"/>
      <c r="D34" s="64" t="s">
        <v>118</v>
      </c>
      <c r="BB34" s="1" t="s">
        <v>119</v>
      </c>
      <c r="BC34" s="1" t="s">
        <v>47</v>
      </c>
      <c r="BD34" s="1" t="s">
        <v>56</v>
      </c>
      <c r="BE34" s="1" t="s">
        <v>78</v>
      </c>
      <c r="BF34" s="1" t="s">
        <v>120</v>
      </c>
      <c r="BG34" s="1" t="s">
        <v>19</v>
      </c>
      <c r="BH34" s="1" t="s">
        <v>20</v>
      </c>
      <c r="BI34" s="1" t="s">
        <v>26</v>
      </c>
      <c r="BJ34" s="1" t="s">
        <v>26</v>
      </c>
    </row>
    <row r="35" spans="1:62" ht="30" customHeight="1" x14ac:dyDescent="0.2">
      <c r="A35" s="2"/>
      <c r="B35" s="2"/>
      <c r="C35" s="64" t="s">
        <v>121</v>
      </c>
      <c r="D35" s="64" t="s">
        <v>122</v>
      </c>
      <c r="BB35" s="1" t="s">
        <v>123</v>
      </c>
      <c r="BC35" s="1" t="s">
        <v>47</v>
      </c>
      <c r="BD35" s="1" t="s">
        <v>56</v>
      </c>
      <c r="BE35" s="1" t="s">
        <v>124</v>
      </c>
      <c r="BF35" s="1" t="s">
        <v>125</v>
      </c>
      <c r="BG35" s="1" t="s">
        <v>19</v>
      </c>
      <c r="BH35" s="1" t="s">
        <v>51</v>
      </c>
      <c r="BI35" s="1" t="s">
        <v>26</v>
      </c>
      <c r="BJ35" s="1" t="s">
        <v>26</v>
      </c>
    </row>
    <row r="36" spans="1:62" ht="30" customHeight="1" x14ac:dyDescent="0.2">
      <c r="A36" s="2"/>
      <c r="B36" s="2"/>
      <c r="C36" s="64" t="s">
        <v>126</v>
      </c>
      <c r="D36" s="64" t="s">
        <v>127</v>
      </c>
      <c r="BB36" s="1" t="s">
        <v>128</v>
      </c>
      <c r="BC36" s="1" t="s">
        <v>47</v>
      </c>
      <c r="BD36" s="1" t="s">
        <v>56</v>
      </c>
      <c r="BE36" s="1" t="s">
        <v>129</v>
      </c>
      <c r="BF36" s="1" t="s">
        <v>130</v>
      </c>
      <c r="BG36" s="1" t="s">
        <v>19</v>
      </c>
      <c r="BH36" s="1" t="s">
        <v>51</v>
      </c>
      <c r="BI36" s="1" t="s">
        <v>26</v>
      </c>
      <c r="BJ36" s="1" t="s">
        <v>26</v>
      </c>
    </row>
    <row r="37" spans="1:62" ht="30" customHeight="1" x14ac:dyDescent="0.2">
      <c r="A37" s="2"/>
      <c r="B37" s="2"/>
      <c r="C37" s="64" t="s">
        <v>131</v>
      </c>
      <c r="D37" s="64" t="s">
        <v>132</v>
      </c>
      <c r="BB37" s="1" t="s">
        <v>133</v>
      </c>
      <c r="BC37" s="1" t="s">
        <v>47</v>
      </c>
      <c r="BD37" s="1" t="s">
        <v>56</v>
      </c>
      <c r="BE37" s="1" t="s">
        <v>134</v>
      </c>
      <c r="BF37" s="1" t="s">
        <v>135</v>
      </c>
      <c r="BG37" s="1" t="s">
        <v>19</v>
      </c>
      <c r="BH37" s="1" t="s">
        <v>51</v>
      </c>
      <c r="BI37" s="1" t="s">
        <v>26</v>
      </c>
      <c r="BJ37" s="1" t="s">
        <v>26</v>
      </c>
    </row>
    <row r="38" spans="1:62" ht="30" customHeight="1" x14ac:dyDescent="0.2">
      <c r="A38" s="2"/>
      <c r="B38" s="2"/>
      <c r="C38" s="2" t="s">
        <v>136</v>
      </c>
      <c r="D38" s="2" t="s">
        <v>137</v>
      </c>
      <c r="BB38" s="1" t="s">
        <v>138</v>
      </c>
      <c r="BC38" s="1" t="s">
        <v>47</v>
      </c>
      <c r="BD38" s="1" t="s">
        <v>56</v>
      </c>
      <c r="BE38" s="1" t="s">
        <v>139</v>
      </c>
      <c r="BF38" s="1" t="s">
        <v>140</v>
      </c>
      <c r="BG38" s="1" t="s">
        <v>19</v>
      </c>
      <c r="BH38" s="1" t="s">
        <v>51</v>
      </c>
      <c r="BI38" s="1" t="s">
        <v>26</v>
      </c>
      <c r="BJ38" s="1" t="s">
        <v>26</v>
      </c>
    </row>
    <row r="39" spans="1:62" ht="30" customHeight="1" x14ac:dyDescent="0.2">
      <c r="A39" s="2"/>
      <c r="B39" s="2" t="s">
        <v>141</v>
      </c>
      <c r="C39" s="2" t="s">
        <v>142</v>
      </c>
      <c r="D39" s="2" t="s">
        <v>143</v>
      </c>
      <c r="BB39" s="1" t="s">
        <v>144</v>
      </c>
      <c r="BC39" s="1" t="s">
        <v>47</v>
      </c>
      <c r="BD39" s="1" t="s">
        <v>145</v>
      </c>
      <c r="BE39" s="1" t="s">
        <v>146</v>
      </c>
      <c r="BF39" s="1" t="s">
        <v>147</v>
      </c>
      <c r="BG39" s="1" t="s">
        <v>19</v>
      </c>
      <c r="BH39" s="1" t="s">
        <v>51</v>
      </c>
      <c r="BI39" s="1" t="s">
        <v>21</v>
      </c>
      <c r="BJ39" s="1" t="s">
        <v>20</v>
      </c>
    </row>
    <row r="40" spans="1:62" ht="30" customHeight="1" x14ac:dyDescent="0.2">
      <c r="A40" s="2"/>
      <c r="B40" s="2"/>
      <c r="C40" s="2" t="s">
        <v>148</v>
      </c>
      <c r="D40" s="2" t="s">
        <v>149</v>
      </c>
      <c r="BB40" s="1" t="s">
        <v>150</v>
      </c>
      <c r="BC40" s="1" t="s">
        <v>47</v>
      </c>
      <c r="BD40" s="1" t="s">
        <v>145</v>
      </c>
      <c r="BE40" s="1" t="s">
        <v>151</v>
      </c>
      <c r="BF40" s="1" t="s">
        <v>152</v>
      </c>
      <c r="BG40" s="1" t="s">
        <v>19</v>
      </c>
      <c r="BH40" s="1" t="s">
        <v>51</v>
      </c>
      <c r="BI40" s="1" t="s">
        <v>21</v>
      </c>
      <c r="BJ40" s="1" t="s">
        <v>36</v>
      </c>
    </row>
    <row r="41" spans="1:62" ht="30" customHeight="1" x14ac:dyDescent="0.2">
      <c r="A41" s="2"/>
      <c r="B41" s="2"/>
      <c r="C41" s="2" t="s">
        <v>153</v>
      </c>
      <c r="D41" s="2" t="s">
        <v>154</v>
      </c>
      <c r="BB41" s="1" t="s">
        <v>155</v>
      </c>
      <c r="BC41" s="1" t="s">
        <v>47</v>
      </c>
      <c r="BD41" s="1" t="s">
        <v>145</v>
      </c>
      <c r="BE41" s="1" t="s">
        <v>156</v>
      </c>
      <c r="BF41" s="1" t="s">
        <v>157</v>
      </c>
      <c r="BG41" s="1" t="s">
        <v>19</v>
      </c>
      <c r="BH41" s="1" t="s">
        <v>51</v>
      </c>
      <c r="BI41" s="1" t="s">
        <v>26</v>
      </c>
      <c r="BJ41" s="1" t="s">
        <v>59</v>
      </c>
    </row>
    <row r="42" spans="1:62" ht="30" customHeight="1" x14ac:dyDescent="0.2">
      <c r="A42" s="2"/>
      <c r="B42" s="2"/>
      <c r="C42" s="2" t="s">
        <v>158</v>
      </c>
      <c r="D42" s="2" t="s">
        <v>159</v>
      </c>
      <c r="BB42" s="1" t="s">
        <v>160</v>
      </c>
      <c r="BC42" s="1" t="s">
        <v>47</v>
      </c>
      <c r="BD42" s="1" t="s">
        <v>145</v>
      </c>
      <c r="BE42" s="1" t="s">
        <v>161</v>
      </c>
      <c r="BF42" s="1" t="s">
        <v>162</v>
      </c>
      <c r="BG42" s="1" t="s">
        <v>19</v>
      </c>
      <c r="BH42" s="1" t="s">
        <v>51</v>
      </c>
      <c r="BI42" s="1" t="s">
        <v>26</v>
      </c>
      <c r="BJ42" s="1" t="s">
        <v>26</v>
      </c>
    </row>
    <row r="43" spans="1:62" ht="30" customHeight="1" x14ac:dyDescent="0.2">
      <c r="A43" s="2"/>
      <c r="B43" s="2"/>
      <c r="C43" s="2" t="s">
        <v>163</v>
      </c>
      <c r="D43" s="2" t="s">
        <v>164</v>
      </c>
      <c r="BB43" s="1" t="s">
        <v>165</v>
      </c>
      <c r="BC43" s="1" t="s">
        <v>47</v>
      </c>
      <c r="BD43" s="1" t="s">
        <v>145</v>
      </c>
      <c r="BE43" s="1" t="s">
        <v>166</v>
      </c>
      <c r="BF43" s="1" t="s">
        <v>167</v>
      </c>
      <c r="BG43" s="1" t="s">
        <v>19</v>
      </c>
      <c r="BH43" s="1" t="s">
        <v>51</v>
      </c>
      <c r="BI43" s="1" t="s">
        <v>21</v>
      </c>
      <c r="BJ43" s="1" t="s">
        <v>20</v>
      </c>
    </row>
    <row r="44" spans="1:62" ht="30" customHeight="1" x14ac:dyDescent="0.2">
      <c r="A44" s="2" t="s">
        <v>168</v>
      </c>
      <c r="B44" s="2" t="s">
        <v>169</v>
      </c>
      <c r="C44" s="2" t="s">
        <v>170</v>
      </c>
      <c r="D44" s="2" t="s">
        <v>171</v>
      </c>
      <c r="BB44" s="1" t="s">
        <v>172</v>
      </c>
      <c r="BC44" s="1" t="s">
        <v>173</v>
      </c>
      <c r="BD44" s="1" t="s">
        <v>174</v>
      </c>
      <c r="BE44" s="1" t="s">
        <v>175</v>
      </c>
      <c r="BF44" s="1" t="s">
        <v>176</v>
      </c>
      <c r="BG44" s="1" t="s">
        <v>19</v>
      </c>
      <c r="BH44" s="1" t="s">
        <v>20</v>
      </c>
      <c r="BI44" s="1" t="s">
        <v>26</v>
      </c>
      <c r="BJ44" s="1" t="s">
        <v>26</v>
      </c>
    </row>
    <row r="45" spans="1:62" ht="30" customHeight="1" x14ac:dyDescent="0.2">
      <c r="A45" s="2"/>
      <c r="B45" s="2"/>
      <c r="C45" s="2" t="s">
        <v>177</v>
      </c>
      <c r="D45" s="2" t="s">
        <v>178</v>
      </c>
      <c r="BB45" s="1" t="s">
        <v>179</v>
      </c>
      <c r="BC45" s="1" t="s">
        <v>173</v>
      </c>
      <c r="BD45" s="1" t="s">
        <v>174</v>
      </c>
      <c r="BE45" s="1" t="s">
        <v>180</v>
      </c>
      <c r="BF45" s="1" t="s">
        <v>181</v>
      </c>
      <c r="BG45" s="1" t="s">
        <v>19</v>
      </c>
      <c r="BH45" s="1" t="s">
        <v>20</v>
      </c>
      <c r="BI45" s="1" t="s">
        <v>26</v>
      </c>
      <c r="BJ45" s="1" t="s">
        <v>26</v>
      </c>
    </row>
    <row r="46" spans="1:62" ht="30" customHeight="1" x14ac:dyDescent="0.2">
      <c r="A46" s="2"/>
      <c r="B46" s="2" t="s">
        <v>182</v>
      </c>
      <c r="C46" s="2" t="s">
        <v>183</v>
      </c>
      <c r="D46" s="2" t="s">
        <v>184</v>
      </c>
      <c r="BB46" s="1" t="s">
        <v>185</v>
      </c>
      <c r="BC46" s="1" t="s">
        <v>173</v>
      </c>
      <c r="BD46" s="1" t="s">
        <v>186</v>
      </c>
      <c r="BE46" s="1" t="s">
        <v>187</v>
      </c>
      <c r="BF46" s="1" t="s">
        <v>188</v>
      </c>
      <c r="BG46" s="1" t="s">
        <v>19</v>
      </c>
      <c r="BH46" s="1" t="s">
        <v>20</v>
      </c>
      <c r="BI46" s="1" t="s">
        <v>26</v>
      </c>
      <c r="BJ46" s="1" t="s">
        <v>26</v>
      </c>
    </row>
    <row r="47" spans="1:62" ht="30" customHeight="1" x14ac:dyDescent="0.2">
      <c r="A47" s="2"/>
      <c r="B47" s="2"/>
      <c r="C47" s="2"/>
      <c r="D47" s="2" t="s">
        <v>189</v>
      </c>
      <c r="BB47" s="1" t="s">
        <v>190</v>
      </c>
      <c r="BC47" s="1" t="s">
        <v>173</v>
      </c>
      <c r="BD47" s="1" t="s">
        <v>186</v>
      </c>
      <c r="BE47" s="1" t="s">
        <v>187</v>
      </c>
      <c r="BF47" s="1" t="s">
        <v>191</v>
      </c>
      <c r="BG47" s="1" t="s">
        <v>19</v>
      </c>
      <c r="BH47" s="1" t="s">
        <v>20</v>
      </c>
      <c r="BI47" s="1" t="s">
        <v>25</v>
      </c>
      <c r="BJ47" s="1" t="s">
        <v>26</v>
      </c>
    </row>
    <row r="48" spans="1:62" ht="30" customHeight="1" x14ac:dyDescent="0.2">
      <c r="A48" s="2"/>
      <c r="B48" s="2"/>
      <c r="C48" s="2"/>
      <c r="D48" s="2" t="s">
        <v>192</v>
      </c>
      <c r="BB48" s="1" t="s">
        <v>193</v>
      </c>
      <c r="BC48" s="1" t="s">
        <v>173</v>
      </c>
      <c r="BD48" s="1" t="s">
        <v>186</v>
      </c>
      <c r="BE48" s="1" t="s">
        <v>187</v>
      </c>
      <c r="BF48" s="1" t="s">
        <v>194</v>
      </c>
      <c r="BG48" s="1" t="s">
        <v>19</v>
      </c>
      <c r="BH48" s="1" t="s">
        <v>20</v>
      </c>
      <c r="BI48" s="1" t="s">
        <v>25</v>
      </c>
      <c r="BJ48" s="1" t="s">
        <v>21</v>
      </c>
    </row>
    <row r="49" spans="1:62" ht="30" customHeight="1" x14ac:dyDescent="0.2">
      <c r="A49" s="2"/>
      <c r="B49" s="2"/>
      <c r="C49" s="2" t="s">
        <v>195</v>
      </c>
      <c r="D49" s="2" t="s">
        <v>196</v>
      </c>
      <c r="BB49" s="1" t="s">
        <v>197</v>
      </c>
      <c r="BC49" s="1" t="s">
        <v>173</v>
      </c>
      <c r="BD49" s="1" t="s">
        <v>186</v>
      </c>
      <c r="BE49" s="1" t="s">
        <v>198</v>
      </c>
      <c r="BF49" s="1" t="s">
        <v>199</v>
      </c>
      <c r="BG49" s="1" t="s">
        <v>19</v>
      </c>
      <c r="BH49" s="1" t="s">
        <v>20</v>
      </c>
      <c r="BI49" s="1" t="s">
        <v>26</v>
      </c>
      <c r="BJ49" s="1" t="s">
        <v>26</v>
      </c>
    </row>
    <row r="50" spans="1:62" ht="30" customHeight="1" x14ac:dyDescent="0.2">
      <c r="A50" s="2"/>
      <c r="B50" s="2"/>
      <c r="C50" s="2" t="s">
        <v>200</v>
      </c>
      <c r="D50" s="2" t="s">
        <v>201</v>
      </c>
      <c r="BB50" s="1" t="s">
        <v>202</v>
      </c>
      <c r="BC50" s="1" t="s">
        <v>173</v>
      </c>
      <c r="BD50" s="1" t="s">
        <v>186</v>
      </c>
      <c r="BE50" s="1" t="s">
        <v>203</v>
      </c>
      <c r="BF50" s="1" t="s">
        <v>204</v>
      </c>
      <c r="BG50" s="1" t="s">
        <v>19</v>
      </c>
      <c r="BH50" s="1" t="s">
        <v>20</v>
      </c>
      <c r="BI50" s="1" t="s">
        <v>26</v>
      </c>
      <c r="BJ50" s="1" t="s">
        <v>26</v>
      </c>
    </row>
    <row r="51" spans="1:62" ht="30" customHeight="1" x14ac:dyDescent="0.2">
      <c r="A51" s="2"/>
      <c r="B51" s="2"/>
      <c r="C51" s="2" t="s">
        <v>205</v>
      </c>
      <c r="D51" s="2" t="s">
        <v>206</v>
      </c>
      <c r="BB51" s="1" t="s">
        <v>207</v>
      </c>
      <c r="BC51" s="1" t="s">
        <v>173</v>
      </c>
      <c r="BD51" s="1" t="s">
        <v>186</v>
      </c>
      <c r="BE51" s="1" t="s">
        <v>208</v>
      </c>
      <c r="BF51" s="1" t="s">
        <v>209</v>
      </c>
      <c r="BG51" s="1" t="s">
        <v>19</v>
      </c>
      <c r="BH51" s="1" t="s">
        <v>20</v>
      </c>
      <c r="BI51" s="1" t="s">
        <v>26</v>
      </c>
      <c r="BJ51" s="1" t="s">
        <v>26</v>
      </c>
    </row>
    <row r="52" spans="1:62" ht="30" customHeight="1" x14ac:dyDescent="0.2">
      <c r="A52" s="2"/>
      <c r="B52" s="2"/>
      <c r="C52" s="2" t="s">
        <v>210</v>
      </c>
      <c r="D52" s="2" t="s">
        <v>211</v>
      </c>
      <c r="BB52" s="1" t="s">
        <v>212</v>
      </c>
      <c r="BC52" s="1" t="s">
        <v>173</v>
      </c>
      <c r="BD52" s="1" t="s">
        <v>186</v>
      </c>
      <c r="BE52" s="1" t="s">
        <v>213</v>
      </c>
      <c r="BF52" s="1" t="s">
        <v>214</v>
      </c>
      <c r="BG52" s="1" t="s">
        <v>19</v>
      </c>
      <c r="BH52" s="1" t="s">
        <v>20</v>
      </c>
      <c r="BI52" s="1" t="s">
        <v>26</v>
      </c>
      <c r="BJ52" s="1" t="s">
        <v>26</v>
      </c>
    </row>
    <row r="53" spans="1:62" ht="30" customHeight="1" x14ac:dyDescent="0.2">
      <c r="A53" s="2"/>
      <c r="B53" s="2"/>
      <c r="C53" s="2" t="s">
        <v>215</v>
      </c>
      <c r="D53" s="2" t="s">
        <v>216</v>
      </c>
      <c r="BB53" s="1" t="s">
        <v>217</v>
      </c>
      <c r="BC53" s="1" t="s">
        <v>173</v>
      </c>
      <c r="BD53" s="1" t="s">
        <v>186</v>
      </c>
      <c r="BE53" s="1" t="s">
        <v>218</v>
      </c>
      <c r="BF53" s="1" t="s">
        <v>219</v>
      </c>
      <c r="BG53" s="1" t="s">
        <v>19</v>
      </c>
      <c r="BH53" s="1" t="s">
        <v>20</v>
      </c>
      <c r="BI53" s="1" t="s">
        <v>26</v>
      </c>
      <c r="BJ53" s="1" t="s">
        <v>26</v>
      </c>
    </row>
    <row r="54" spans="1:62" ht="30" customHeight="1" x14ac:dyDescent="0.2">
      <c r="A54" s="2"/>
      <c r="B54" s="2"/>
      <c r="C54" s="2" t="s">
        <v>220</v>
      </c>
      <c r="D54" s="2" t="s">
        <v>221</v>
      </c>
      <c r="BB54" s="1" t="s">
        <v>222</v>
      </c>
      <c r="BC54" s="1" t="s">
        <v>173</v>
      </c>
      <c r="BD54" s="1" t="s">
        <v>186</v>
      </c>
      <c r="BE54" s="1" t="s">
        <v>223</v>
      </c>
      <c r="BF54" s="1" t="s">
        <v>224</v>
      </c>
      <c r="BG54" s="1" t="s">
        <v>19</v>
      </c>
      <c r="BH54" s="1" t="s">
        <v>51</v>
      </c>
      <c r="BI54" s="1" t="s">
        <v>21</v>
      </c>
      <c r="BJ54" s="1" t="s">
        <v>20</v>
      </c>
    </row>
    <row r="55" spans="1:62" ht="30" customHeight="1" x14ac:dyDescent="0.2">
      <c r="A55" s="2"/>
      <c r="B55" s="2"/>
      <c r="C55" s="2"/>
      <c r="D55" s="2" t="s">
        <v>225</v>
      </c>
      <c r="BB55" s="1" t="s">
        <v>226</v>
      </c>
      <c r="BC55" s="1" t="s">
        <v>173</v>
      </c>
      <c r="BD55" s="1" t="s">
        <v>186</v>
      </c>
      <c r="BE55" s="1" t="s">
        <v>223</v>
      </c>
      <c r="BF55" s="1" t="s">
        <v>227</v>
      </c>
      <c r="BG55" s="1" t="s">
        <v>19</v>
      </c>
      <c r="BH55" s="1" t="s">
        <v>51</v>
      </c>
      <c r="BI55" s="1" t="s">
        <v>21</v>
      </c>
      <c r="BJ55" s="1" t="s">
        <v>20</v>
      </c>
    </row>
    <row r="56" spans="1:62" ht="30" customHeight="1" x14ac:dyDescent="0.2">
      <c r="A56" s="2"/>
      <c r="B56" s="2"/>
      <c r="C56" s="2" t="s">
        <v>228</v>
      </c>
      <c r="D56" s="2" t="s">
        <v>229</v>
      </c>
      <c r="BB56" s="1" t="s">
        <v>230</v>
      </c>
      <c r="BC56" s="1" t="s">
        <v>173</v>
      </c>
      <c r="BD56" s="1" t="s">
        <v>186</v>
      </c>
      <c r="BE56" s="1" t="s">
        <v>231</v>
      </c>
      <c r="BF56" s="1" t="s">
        <v>232</v>
      </c>
      <c r="BG56" s="1" t="s">
        <v>19</v>
      </c>
      <c r="BH56" s="1" t="s">
        <v>20</v>
      </c>
      <c r="BI56" s="1" t="s">
        <v>26</v>
      </c>
      <c r="BJ56" s="1" t="s">
        <v>26</v>
      </c>
    </row>
    <row r="58" spans="1:62" ht="27" x14ac:dyDescent="0.2">
      <c r="A58" s="107" t="s">
        <v>14</v>
      </c>
      <c r="B58" s="108"/>
      <c r="C58" s="108"/>
      <c r="D58" s="108"/>
    </row>
    <row r="59" spans="1:62" ht="35.25" customHeight="1" x14ac:dyDescent="0.2">
      <c r="A59" s="7" t="s">
        <v>6</v>
      </c>
      <c r="B59" s="7" t="s">
        <v>7</v>
      </c>
      <c r="C59" s="7" t="s">
        <v>8</v>
      </c>
      <c r="D59" s="7" t="s">
        <v>9</v>
      </c>
      <c r="E59" s="7" t="s">
        <v>233</v>
      </c>
      <c r="F59" s="7" t="s">
        <v>234</v>
      </c>
      <c r="G59" s="7" t="s">
        <v>235</v>
      </c>
    </row>
    <row r="60" spans="1:62" s="9" customFormat="1" ht="46.5" customHeight="1" x14ac:dyDescent="0.2">
      <c r="A60" s="8" t="s">
        <v>10</v>
      </c>
      <c r="B60" s="8" t="s">
        <v>11</v>
      </c>
      <c r="C60" s="8" t="s">
        <v>12</v>
      </c>
      <c r="D60" s="8" t="s">
        <v>13</v>
      </c>
      <c r="E60" s="8" t="s">
        <v>236</v>
      </c>
      <c r="F60" s="8" t="s">
        <v>237</v>
      </c>
      <c r="G60" s="8" t="s">
        <v>238</v>
      </c>
    </row>
    <row r="61" spans="1:62" s="9" customFormat="1" ht="46.5" customHeight="1" x14ac:dyDescent="0.2">
      <c r="A61" s="109" t="s">
        <v>370</v>
      </c>
      <c r="B61" s="110"/>
      <c r="C61" s="110"/>
      <c r="D61" s="110"/>
      <c r="E61" s="111"/>
      <c r="F61" s="8"/>
      <c r="G61" s="8"/>
    </row>
    <row r="62" spans="1:62" s="9" customFormat="1" ht="46.5" customHeight="1" x14ac:dyDescent="0.2">
      <c r="A62" s="8" t="s">
        <v>42</v>
      </c>
      <c r="B62" s="8" t="s">
        <v>52</v>
      </c>
      <c r="C62" s="8" t="s">
        <v>75</v>
      </c>
      <c r="D62" s="8" t="s">
        <v>118</v>
      </c>
      <c r="E62" s="8" t="s">
        <v>236</v>
      </c>
      <c r="F62" s="8" t="s">
        <v>369</v>
      </c>
      <c r="G62" s="8" t="s">
        <v>237</v>
      </c>
      <c r="H62" s="8" t="s">
        <v>238</v>
      </c>
    </row>
  </sheetData>
  <mergeCells count="3">
    <mergeCell ref="A7:D7"/>
    <mergeCell ref="A58:D58"/>
    <mergeCell ref="A61:E61"/>
  </mergeCells>
  <pageMargins left="0.51181102362204722" right="0.19685039370078741" top="0.47244094488188981" bottom="0.82677165354330717" header="0.23622047244094491" footer="0.51181102362204722"/>
  <pageSetup paperSize="9" scale="37" fitToHeight="0" orientation="portrait" useFirstPageNumber="1" r:id="rId1"/>
  <headerFooter alignWithMargins="0">
    <oddFooter>&amp;L&amp;8Basım Tarihi : &amp;D &amp;T&amp;C&amp;"Tahoma,Kalın"&amp;8Sayfa :&amp;"Tahoma,Normal" &amp;P / &amp;N&amp;R&amp;8e-bütçe BÜMKO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4" sqref="A14"/>
    </sheetView>
  </sheetViews>
  <sheetFormatPr defaultRowHeight="18.75" x14ac:dyDescent="0.3"/>
  <cols>
    <col min="1" max="1" width="66.7109375" style="36" customWidth="1"/>
    <col min="2" max="2" width="3.140625" style="36" customWidth="1"/>
    <col min="3" max="3" width="68.85546875" style="74" customWidth="1"/>
    <col min="4" max="4" width="1.5703125" style="36" customWidth="1"/>
    <col min="5" max="5" width="72.7109375" style="74" customWidth="1"/>
    <col min="6" max="16384" width="9.140625" style="36"/>
  </cols>
  <sheetData>
    <row r="1" spans="1:5" x14ac:dyDescent="0.3">
      <c r="A1" s="68"/>
      <c r="C1" s="69" t="s">
        <v>410</v>
      </c>
      <c r="E1" s="70" t="s">
        <v>411</v>
      </c>
    </row>
    <row r="2" spans="1:5" ht="32.25" x14ac:dyDescent="0.3">
      <c r="A2" s="71" t="s">
        <v>412</v>
      </c>
      <c r="C2" s="69" t="s">
        <v>413</v>
      </c>
      <c r="E2" s="69" t="s">
        <v>414</v>
      </c>
    </row>
    <row r="3" spans="1:5" ht="32.25" x14ac:dyDescent="0.3">
      <c r="A3" s="72" t="s">
        <v>410</v>
      </c>
      <c r="C3" s="73" t="s">
        <v>415</v>
      </c>
      <c r="E3" s="73" t="s">
        <v>351</v>
      </c>
    </row>
    <row r="4" spans="1:5" x14ac:dyDescent="0.3">
      <c r="A4" s="71" t="s">
        <v>416</v>
      </c>
      <c r="C4" s="73" t="s">
        <v>417</v>
      </c>
      <c r="E4" s="73" t="s">
        <v>418</v>
      </c>
    </row>
    <row r="5" spans="1:5" ht="32.25" x14ac:dyDescent="0.3">
      <c r="A5" s="71" t="s">
        <v>419</v>
      </c>
      <c r="C5" s="73" t="s">
        <v>345</v>
      </c>
      <c r="E5" s="73" t="s">
        <v>420</v>
      </c>
    </row>
    <row r="6" spans="1:5" x14ac:dyDescent="0.3">
      <c r="A6" s="71" t="s">
        <v>421</v>
      </c>
      <c r="C6" s="73" t="s">
        <v>346</v>
      </c>
      <c r="E6" s="73" t="s">
        <v>422</v>
      </c>
    </row>
    <row r="7" spans="1:5" x14ac:dyDescent="0.3">
      <c r="A7" s="71" t="s">
        <v>423</v>
      </c>
      <c r="C7" s="73" t="s">
        <v>338</v>
      </c>
      <c r="E7" s="73" t="s">
        <v>424</v>
      </c>
    </row>
    <row r="8" spans="1:5" x14ac:dyDescent="0.3">
      <c r="A8" s="71" t="s">
        <v>425</v>
      </c>
      <c r="C8" s="73" t="s">
        <v>339</v>
      </c>
      <c r="E8" s="73" t="s">
        <v>426</v>
      </c>
    </row>
    <row r="9" spans="1:5" x14ac:dyDescent="0.3">
      <c r="A9" s="72" t="s">
        <v>427</v>
      </c>
      <c r="C9" s="73" t="s">
        <v>336</v>
      </c>
      <c r="E9" s="73" t="s">
        <v>347</v>
      </c>
    </row>
    <row r="10" spans="1:5" x14ac:dyDescent="0.3">
      <c r="A10" s="71" t="s">
        <v>428</v>
      </c>
      <c r="C10" s="73" t="s">
        <v>337</v>
      </c>
      <c r="E10" s="73" t="s">
        <v>348</v>
      </c>
    </row>
    <row r="11" spans="1:5" x14ac:dyDescent="0.3">
      <c r="A11" s="71" t="s">
        <v>429</v>
      </c>
      <c r="C11" s="73" t="s">
        <v>342</v>
      </c>
      <c r="E11" s="73" t="s">
        <v>349</v>
      </c>
    </row>
    <row r="12" spans="1:5" x14ac:dyDescent="0.3">
      <c r="A12" s="71" t="s">
        <v>430</v>
      </c>
      <c r="C12" s="73" t="s">
        <v>340</v>
      </c>
      <c r="E12" s="73" t="s">
        <v>350</v>
      </c>
    </row>
    <row r="13" spans="1:5" x14ac:dyDescent="0.3">
      <c r="A13" s="71" t="s">
        <v>431</v>
      </c>
      <c r="C13" s="73" t="s">
        <v>341</v>
      </c>
      <c r="E13" s="73" t="s">
        <v>432</v>
      </c>
    </row>
    <row r="14" spans="1:5" x14ac:dyDescent="0.3">
      <c r="A14" s="72" t="s">
        <v>411</v>
      </c>
      <c r="C14" s="73" t="s">
        <v>343</v>
      </c>
      <c r="E14" s="73" t="s">
        <v>433</v>
      </c>
    </row>
    <row r="15" spans="1:5" x14ac:dyDescent="0.3">
      <c r="C15" s="73" t="s">
        <v>434</v>
      </c>
      <c r="E15" s="73" t="s">
        <v>435</v>
      </c>
    </row>
    <row r="16" spans="1:5" ht="18" customHeight="1" x14ac:dyDescent="0.3">
      <c r="A16" s="112" t="s">
        <v>436</v>
      </c>
      <c r="B16" s="112"/>
      <c r="C16" s="112"/>
      <c r="E16" s="73" t="s">
        <v>437</v>
      </c>
    </row>
    <row r="17" spans="1:5" x14ac:dyDescent="0.3">
      <c r="A17" s="112"/>
      <c r="B17" s="112"/>
      <c r="C17" s="112"/>
      <c r="E17" s="73" t="s">
        <v>438</v>
      </c>
    </row>
    <row r="18" spans="1:5" ht="24.6" customHeight="1" x14ac:dyDescent="0.3">
      <c r="A18" s="112"/>
      <c r="B18" s="112"/>
      <c r="C18" s="112"/>
      <c r="E18" s="73" t="s">
        <v>344</v>
      </c>
    </row>
  </sheetData>
  <mergeCells count="1">
    <mergeCell ref="A16:C18"/>
  </mergeCells>
  <conditionalFormatting sqref="C3:C15">
    <cfRule type="duplicateValues" dxfId="1" priority="2"/>
  </conditionalFormatting>
  <conditionalFormatting sqref="E3:E18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workbookViewId="0">
      <selection activeCell="C4" sqref="C4:C15"/>
    </sheetView>
  </sheetViews>
  <sheetFormatPr defaultRowHeight="18" x14ac:dyDescent="0.25"/>
  <cols>
    <col min="2" max="2" width="97.28515625" style="27" bestFit="1" customWidth="1"/>
    <col min="3" max="3" width="52.85546875" customWidth="1"/>
  </cols>
  <sheetData>
    <row r="1" spans="2:3" x14ac:dyDescent="0.25">
      <c r="B1" s="28" t="s">
        <v>280</v>
      </c>
    </row>
    <row r="2" spans="2:3" x14ac:dyDescent="0.25">
      <c r="B2" s="27" t="s">
        <v>281</v>
      </c>
    </row>
    <row r="3" spans="2:3" x14ac:dyDescent="0.25">
      <c r="B3" s="27" t="s">
        <v>282</v>
      </c>
    </row>
    <row r="4" spans="2:3" x14ac:dyDescent="0.25">
      <c r="B4" s="27" t="s">
        <v>283</v>
      </c>
      <c r="C4" s="113" t="s">
        <v>371</v>
      </c>
    </row>
    <row r="5" spans="2:3" x14ac:dyDescent="0.25">
      <c r="B5" s="27" t="s">
        <v>284</v>
      </c>
      <c r="C5" s="113"/>
    </row>
    <row r="6" spans="2:3" x14ac:dyDescent="0.25">
      <c r="B6" s="27" t="s">
        <v>285</v>
      </c>
      <c r="C6" s="113"/>
    </row>
    <row r="7" spans="2:3" x14ac:dyDescent="0.25">
      <c r="B7" s="28" t="s">
        <v>286</v>
      </c>
      <c r="C7" s="113"/>
    </row>
    <row r="8" spans="2:3" x14ac:dyDescent="0.25">
      <c r="B8" s="27" t="s">
        <v>287</v>
      </c>
      <c r="C8" s="113"/>
    </row>
    <row r="9" spans="2:3" x14ac:dyDescent="0.25">
      <c r="B9" s="27" t="s">
        <v>288</v>
      </c>
      <c r="C9" s="113"/>
    </row>
    <row r="10" spans="2:3" x14ac:dyDescent="0.25">
      <c r="B10" s="27" t="s">
        <v>289</v>
      </c>
      <c r="C10" s="113"/>
    </row>
    <row r="11" spans="2:3" x14ac:dyDescent="0.25">
      <c r="B11" s="27" t="s">
        <v>290</v>
      </c>
      <c r="C11" s="113"/>
    </row>
    <row r="12" spans="2:3" x14ac:dyDescent="0.25">
      <c r="B12" s="27" t="s">
        <v>291</v>
      </c>
      <c r="C12" s="113"/>
    </row>
    <row r="13" spans="2:3" x14ac:dyDescent="0.25">
      <c r="B13" s="28" t="s">
        <v>292</v>
      </c>
      <c r="C13" s="113"/>
    </row>
    <row r="14" spans="2:3" x14ac:dyDescent="0.25">
      <c r="B14" s="27" t="s">
        <v>293</v>
      </c>
      <c r="C14" s="113"/>
    </row>
    <row r="15" spans="2:3" x14ac:dyDescent="0.25">
      <c r="B15" s="27" t="s">
        <v>294</v>
      </c>
      <c r="C15" s="113"/>
    </row>
    <row r="16" spans="2:3" x14ac:dyDescent="0.25">
      <c r="B16" s="27" t="s">
        <v>295</v>
      </c>
    </row>
    <row r="17" spans="2:2" x14ac:dyDescent="0.25">
      <c r="B17" s="27" t="s">
        <v>296</v>
      </c>
    </row>
    <row r="18" spans="2:2" x14ac:dyDescent="0.25">
      <c r="B18" s="27" t="s">
        <v>297</v>
      </c>
    </row>
    <row r="19" spans="2:2" x14ac:dyDescent="0.25">
      <c r="B19" s="27" t="s">
        <v>298</v>
      </c>
    </row>
    <row r="20" spans="2:2" x14ac:dyDescent="0.25">
      <c r="B20" s="27" t="s">
        <v>299</v>
      </c>
    </row>
    <row r="21" spans="2:2" x14ac:dyDescent="0.25">
      <c r="B21" s="28" t="s">
        <v>300</v>
      </c>
    </row>
    <row r="22" spans="2:2" x14ac:dyDescent="0.25">
      <c r="B22" s="27" t="s">
        <v>301</v>
      </c>
    </row>
    <row r="23" spans="2:2" x14ac:dyDescent="0.25">
      <c r="B23" s="27" t="s">
        <v>302</v>
      </c>
    </row>
    <row r="24" spans="2:2" x14ac:dyDescent="0.25">
      <c r="B24" s="27" t="s">
        <v>303</v>
      </c>
    </row>
    <row r="25" spans="2:2" x14ac:dyDescent="0.25">
      <c r="B25" s="27" t="s">
        <v>304</v>
      </c>
    </row>
    <row r="26" spans="2:2" x14ac:dyDescent="0.25">
      <c r="B26" s="27" t="s">
        <v>305</v>
      </c>
    </row>
    <row r="27" spans="2:2" x14ac:dyDescent="0.25">
      <c r="B27" s="27" t="s">
        <v>306</v>
      </c>
    </row>
    <row r="28" spans="2:2" x14ac:dyDescent="0.25">
      <c r="B28" s="27" t="s">
        <v>307</v>
      </c>
    </row>
  </sheetData>
  <mergeCells count="1">
    <mergeCell ref="C4:C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opLeftCell="A2" zoomScale="82" zoomScaleNormal="82" workbookViewId="0">
      <selection activeCell="B6" sqref="B6"/>
    </sheetView>
  </sheetViews>
  <sheetFormatPr defaultRowHeight="10.5" x14ac:dyDescent="0.15"/>
  <cols>
    <col min="1" max="1" width="86.7109375" style="29" customWidth="1"/>
    <col min="2" max="2" width="89.5703125" style="29" customWidth="1"/>
    <col min="3" max="16384" width="9.140625" style="29"/>
  </cols>
  <sheetData>
    <row r="1" spans="1:4" ht="14.25" hidden="1" customHeight="1" x14ac:dyDescent="0.15"/>
    <row r="2" spans="1:4" ht="33" customHeight="1" x14ac:dyDescent="0.15">
      <c r="A2" s="114" t="s">
        <v>308</v>
      </c>
      <c r="B2" s="115"/>
    </row>
    <row r="3" spans="1:4" s="31" customFormat="1" ht="50.1" customHeight="1" x14ac:dyDescent="0.35">
      <c r="A3" s="30" t="s">
        <v>309</v>
      </c>
      <c r="B3" s="30" t="s">
        <v>310</v>
      </c>
    </row>
    <row r="4" spans="1:4" s="31" customFormat="1" ht="50.1" customHeight="1" x14ac:dyDescent="0.35">
      <c r="A4" s="30" t="s">
        <v>311</v>
      </c>
      <c r="B4" s="30" t="s">
        <v>312</v>
      </c>
      <c r="C4" s="32"/>
      <c r="D4" s="32"/>
    </row>
    <row r="5" spans="1:4" s="31" customFormat="1" ht="50.1" customHeight="1" x14ac:dyDescent="0.35">
      <c r="A5" s="30" t="s">
        <v>313</v>
      </c>
      <c r="B5" s="30" t="s">
        <v>314</v>
      </c>
    </row>
    <row r="6" spans="1:4" s="31" customFormat="1" ht="50.1" customHeight="1" x14ac:dyDescent="0.35">
      <c r="A6" s="30" t="s">
        <v>315</v>
      </c>
      <c r="B6" s="30" t="s">
        <v>316</v>
      </c>
    </row>
    <row r="7" spans="1:4" s="31" customFormat="1" ht="50.1" customHeight="1" x14ac:dyDescent="0.35">
      <c r="A7" s="30" t="s">
        <v>317</v>
      </c>
      <c r="B7" s="30" t="s">
        <v>314</v>
      </c>
    </row>
    <row r="8" spans="1:4" s="31" customFormat="1" ht="50.1" customHeight="1" x14ac:dyDescent="0.35">
      <c r="A8" s="30" t="s">
        <v>318</v>
      </c>
      <c r="B8" s="30" t="s">
        <v>319</v>
      </c>
    </row>
    <row r="9" spans="1:4" s="31" customFormat="1" ht="50.1" customHeight="1" x14ac:dyDescent="0.35">
      <c r="A9" s="30" t="s">
        <v>320</v>
      </c>
      <c r="B9" s="30" t="s">
        <v>321</v>
      </c>
    </row>
    <row r="10" spans="1:4" s="31" customFormat="1" ht="50.1" customHeight="1" x14ac:dyDescent="0.35">
      <c r="A10" s="30" t="s">
        <v>322</v>
      </c>
      <c r="B10" s="30" t="s">
        <v>323</v>
      </c>
    </row>
    <row r="11" spans="1:4" s="33" customFormat="1" ht="57" customHeight="1" thickBot="1" x14ac:dyDescent="0.25">
      <c r="A11" s="116" t="s">
        <v>324</v>
      </c>
      <c r="B11" s="117"/>
    </row>
    <row r="12" spans="1:4" s="31" customFormat="1" ht="50.1" customHeight="1" x14ac:dyDescent="0.35">
      <c r="A12" s="34" t="s">
        <v>325</v>
      </c>
      <c r="B12" s="118" t="s">
        <v>326</v>
      </c>
    </row>
    <row r="13" spans="1:4" s="31" customFormat="1" ht="50.1" customHeight="1" x14ac:dyDescent="0.35">
      <c r="A13" s="34" t="s">
        <v>311</v>
      </c>
      <c r="B13" s="119"/>
    </row>
    <row r="14" spans="1:4" s="31" customFormat="1" ht="50.1" customHeight="1" x14ac:dyDescent="0.35">
      <c r="A14" s="34" t="s">
        <v>327</v>
      </c>
      <c r="B14" s="119"/>
    </row>
    <row r="15" spans="1:4" s="31" customFormat="1" ht="50.1" customHeight="1" x14ac:dyDescent="0.35">
      <c r="A15" s="34" t="s">
        <v>328</v>
      </c>
      <c r="B15" s="119"/>
    </row>
    <row r="16" spans="1:4" s="31" customFormat="1" ht="50.1" customHeight="1" x14ac:dyDescent="0.35">
      <c r="A16" s="34" t="s">
        <v>329</v>
      </c>
      <c r="B16" s="119"/>
    </row>
    <row r="17" spans="1:2" s="31" customFormat="1" ht="50.1" customHeight="1" x14ac:dyDescent="0.35">
      <c r="A17" s="34" t="s">
        <v>330</v>
      </c>
      <c r="B17" s="120"/>
    </row>
    <row r="18" spans="1:2" s="33" customFormat="1" ht="24.95" customHeight="1" x14ac:dyDescent="0.2"/>
    <row r="19" spans="1:2" s="33" customFormat="1" ht="9" customHeight="1" x14ac:dyDescent="0.2"/>
    <row r="20" spans="1:2" s="35" customFormat="1" ht="28.5" customHeight="1" x14ac:dyDescent="0.3">
      <c r="A20" s="33"/>
      <c r="B20" s="33"/>
    </row>
  </sheetData>
  <mergeCells count="3">
    <mergeCell ref="A2:B2"/>
    <mergeCell ref="A11:B11"/>
    <mergeCell ref="B12:B17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71" zoomScaleNormal="71" workbookViewId="0">
      <selection activeCell="G20" sqref="G20"/>
    </sheetView>
  </sheetViews>
  <sheetFormatPr defaultRowHeight="23.25" x14ac:dyDescent="0.35"/>
  <cols>
    <col min="1" max="1" width="62.42578125" style="58" customWidth="1"/>
    <col min="2" max="13" width="22.42578125" style="40" customWidth="1"/>
    <col min="14" max="16384" width="9.140625" style="36"/>
  </cols>
  <sheetData>
    <row r="1" spans="1:13" ht="93" x14ac:dyDescent="0.3">
      <c r="A1" s="54" t="s">
        <v>365</v>
      </c>
      <c r="B1" s="41" t="s">
        <v>331</v>
      </c>
      <c r="C1" s="37" t="s">
        <v>360</v>
      </c>
      <c r="D1" s="41" t="s">
        <v>332</v>
      </c>
      <c r="E1" s="37" t="s">
        <v>359</v>
      </c>
      <c r="F1" s="42" t="s">
        <v>333</v>
      </c>
      <c r="G1" s="38" t="s">
        <v>361</v>
      </c>
      <c r="H1" s="42" t="s">
        <v>334</v>
      </c>
      <c r="I1" s="38" t="s">
        <v>362</v>
      </c>
      <c r="J1" s="42" t="s">
        <v>335</v>
      </c>
      <c r="K1" s="38" t="s">
        <v>363</v>
      </c>
      <c r="L1" s="43" t="s">
        <v>5</v>
      </c>
      <c r="M1" s="39" t="s">
        <v>364</v>
      </c>
    </row>
    <row r="2" spans="1:13" ht="50.1" customHeight="1" x14ac:dyDescent="0.4">
      <c r="A2" s="55" t="s">
        <v>336</v>
      </c>
      <c r="B2" s="44">
        <v>18000</v>
      </c>
      <c r="C2" s="44">
        <f>B2*0.1</f>
        <v>1800</v>
      </c>
      <c r="D2" s="44"/>
      <c r="E2" s="44">
        <f>D2*0.1</f>
        <v>0</v>
      </c>
      <c r="F2" s="44"/>
      <c r="G2" s="44">
        <f>F2*0.1</f>
        <v>0</v>
      </c>
      <c r="H2" s="44">
        <v>55000</v>
      </c>
      <c r="I2" s="44">
        <f>H2*0.1</f>
        <v>5500</v>
      </c>
      <c r="J2" s="44"/>
      <c r="K2" s="44">
        <f>J2*0.1</f>
        <v>0</v>
      </c>
      <c r="L2" s="45">
        <f>B2+D2+F2+H2+J2</f>
        <v>73000</v>
      </c>
      <c r="M2" s="45">
        <f>C2+E2+G2+I2+K2</f>
        <v>7300</v>
      </c>
    </row>
    <row r="3" spans="1:13" ht="50.1" customHeight="1" x14ac:dyDescent="0.4">
      <c r="A3" s="55" t="s">
        <v>337</v>
      </c>
      <c r="B3" s="44">
        <v>87000</v>
      </c>
      <c r="C3" s="44">
        <f t="shared" ref="C3:C20" si="0">B3*0.1</f>
        <v>8700</v>
      </c>
      <c r="D3" s="44">
        <v>22000</v>
      </c>
      <c r="E3" s="44">
        <f t="shared" ref="E3:E20" si="1">D3*0.1</f>
        <v>2200</v>
      </c>
      <c r="F3" s="44"/>
      <c r="G3" s="44">
        <f t="shared" ref="G3:G20" si="2">F3*0.1</f>
        <v>0</v>
      </c>
      <c r="H3" s="44">
        <v>293000</v>
      </c>
      <c r="I3" s="44">
        <f t="shared" ref="I3:I20" si="3">H3*0.1</f>
        <v>29300</v>
      </c>
      <c r="J3" s="46">
        <v>134000</v>
      </c>
      <c r="K3" s="44">
        <f t="shared" ref="K3:K20" si="4">J3*0.1</f>
        <v>13400</v>
      </c>
      <c r="L3" s="45">
        <f t="shared" ref="L3:L20" si="5">B3+D3+F3+H3+J3</f>
        <v>536000</v>
      </c>
      <c r="M3" s="45">
        <f t="shared" ref="M3:M20" si="6">C3+E3+G3+I3+K3</f>
        <v>53600</v>
      </c>
    </row>
    <row r="4" spans="1:13" ht="50.1" customHeight="1" x14ac:dyDescent="0.4">
      <c r="A4" s="55" t="s">
        <v>338</v>
      </c>
      <c r="B4" s="44">
        <v>14000</v>
      </c>
      <c r="C4" s="44">
        <f t="shared" si="0"/>
        <v>1400</v>
      </c>
      <c r="D4" s="44">
        <v>24000</v>
      </c>
      <c r="E4" s="44">
        <f t="shared" si="1"/>
        <v>2400</v>
      </c>
      <c r="F4" s="44"/>
      <c r="G4" s="44">
        <f t="shared" si="2"/>
        <v>0</v>
      </c>
      <c r="H4" s="44"/>
      <c r="I4" s="44">
        <f t="shared" si="3"/>
        <v>0</v>
      </c>
      <c r="J4" s="44"/>
      <c r="K4" s="44">
        <f t="shared" si="4"/>
        <v>0</v>
      </c>
      <c r="L4" s="45">
        <f t="shared" si="5"/>
        <v>38000</v>
      </c>
      <c r="M4" s="45">
        <f t="shared" si="6"/>
        <v>3800</v>
      </c>
    </row>
    <row r="5" spans="1:13" ht="50.1" customHeight="1" x14ac:dyDescent="0.4">
      <c r="A5" s="55" t="s">
        <v>339</v>
      </c>
      <c r="B5" s="44">
        <v>4000</v>
      </c>
      <c r="C5" s="44">
        <f t="shared" si="0"/>
        <v>400</v>
      </c>
      <c r="D5" s="44"/>
      <c r="E5" s="44">
        <f t="shared" si="1"/>
        <v>0</v>
      </c>
      <c r="F5" s="44"/>
      <c r="G5" s="44">
        <f t="shared" si="2"/>
        <v>0</v>
      </c>
      <c r="H5" s="44"/>
      <c r="I5" s="44">
        <f t="shared" si="3"/>
        <v>0</v>
      </c>
      <c r="J5" s="44"/>
      <c r="K5" s="44">
        <f t="shared" si="4"/>
        <v>0</v>
      </c>
      <c r="L5" s="45">
        <f t="shared" si="5"/>
        <v>4000</v>
      </c>
      <c r="M5" s="45">
        <f t="shared" si="6"/>
        <v>400</v>
      </c>
    </row>
    <row r="6" spans="1:13" ht="50.1" customHeight="1" x14ac:dyDescent="0.4">
      <c r="A6" s="55" t="s">
        <v>340</v>
      </c>
      <c r="B6" s="44">
        <v>11000</v>
      </c>
      <c r="C6" s="44">
        <f t="shared" si="0"/>
        <v>1100</v>
      </c>
      <c r="D6" s="44"/>
      <c r="E6" s="44">
        <f t="shared" si="1"/>
        <v>0</v>
      </c>
      <c r="F6" s="44"/>
      <c r="G6" s="44">
        <f t="shared" si="2"/>
        <v>0</v>
      </c>
      <c r="H6" s="44"/>
      <c r="I6" s="44">
        <f t="shared" si="3"/>
        <v>0</v>
      </c>
      <c r="J6" s="44"/>
      <c r="K6" s="44">
        <f t="shared" si="4"/>
        <v>0</v>
      </c>
      <c r="L6" s="45">
        <f t="shared" si="5"/>
        <v>11000</v>
      </c>
      <c r="M6" s="45">
        <f t="shared" si="6"/>
        <v>1100</v>
      </c>
    </row>
    <row r="7" spans="1:13" ht="50.1" customHeight="1" x14ac:dyDescent="0.4">
      <c r="A7" s="55" t="s">
        <v>341</v>
      </c>
      <c r="B7" s="44">
        <v>184000</v>
      </c>
      <c r="C7" s="44">
        <f t="shared" si="0"/>
        <v>18400</v>
      </c>
      <c r="D7" s="44"/>
      <c r="E7" s="44">
        <f t="shared" si="1"/>
        <v>0</v>
      </c>
      <c r="F7" s="44">
        <v>218000</v>
      </c>
      <c r="G7" s="44">
        <f t="shared" si="2"/>
        <v>21800</v>
      </c>
      <c r="H7" s="44"/>
      <c r="I7" s="44">
        <f t="shared" si="3"/>
        <v>0</v>
      </c>
      <c r="J7" s="44"/>
      <c r="K7" s="44">
        <f t="shared" si="4"/>
        <v>0</v>
      </c>
      <c r="L7" s="45">
        <f t="shared" si="5"/>
        <v>402000</v>
      </c>
      <c r="M7" s="45">
        <f t="shared" si="6"/>
        <v>40200</v>
      </c>
    </row>
    <row r="8" spans="1:13" ht="50.1" customHeight="1" x14ac:dyDescent="0.4">
      <c r="A8" s="55" t="s">
        <v>342</v>
      </c>
      <c r="B8" s="44">
        <v>14000</v>
      </c>
      <c r="C8" s="44">
        <f t="shared" si="0"/>
        <v>1400</v>
      </c>
      <c r="D8" s="44"/>
      <c r="E8" s="44">
        <f t="shared" si="1"/>
        <v>0</v>
      </c>
      <c r="F8" s="44"/>
      <c r="G8" s="44">
        <f t="shared" si="2"/>
        <v>0</v>
      </c>
      <c r="H8" s="44"/>
      <c r="I8" s="44">
        <f t="shared" si="3"/>
        <v>0</v>
      </c>
      <c r="J8" s="44"/>
      <c r="K8" s="44">
        <f t="shared" si="4"/>
        <v>0</v>
      </c>
      <c r="L8" s="45">
        <f t="shared" si="5"/>
        <v>14000</v>
      </c>
      <c r="M8" s="45">
        <f t="shared" si="6"/>
        <v>1400</v>
      </c>
    </row>
    <row r="9" spans="1:13" ht="50.1" customHeight="1" x14ac:dyDescent="0.4">
      <c r="A9" s="55" t="s">
        <v>343</v>
      </c>
      <c r="B9" s="44">
        <v>18000</v>
      </c>
      <c r="C9" s="44">
        <f t="shared" si="0"/>
        <v>1800</v>
      </c>
      <c r="D9" s="44"/>
      <c r="E9" s="44">
        <f t="shared" si="1"/>
        <v>0</v>
      </c>
      <c r="F9" s="44"/>
      <c r="G9" s="44">
        <f t="shared" si="2"/>
        <v>0</v>
      </c>
      <c r="H9" s="44">
        <v>11000</v>
      </c>
      <c r="I9" s="44">
        <f t="shared" si="3"/>
        <v>1100</v>
      </c>
      <c r="J9" s="44"/>
      <c r="K9" s="44">
        <f t="shared" si="4"/>
        <v>0</v>
      </c>
      <c r="L9" s="45">
        <f t="shared" si="5"/>
        <v>29000</v>
      </c>
      <c r="M9" s="45">
        <f t="shared" si="6"/>
        <v>2900</v>
      </c>
    </row>
    <row r="10" spans="1:13" ht="50.1" customHeight="1" x14ac:dyDescent="0.4">
      <c r="A10" s="55" t="s">
        <v>344</v>
      </c>
      <c r="B10" s="44"/>
      <c r="C10" s="44">
        <f t="shared" si="0"/>
        <v>0</v>
      </c>
      <c r="D10" s="44"/>
      <c r="E10" s="44">
        <f t="shared" si="1"/>
        <v>0</v>
      </c>
      <c r="F10" s="44"/>
      <c r="G10" s="44">
        <f t="shared" si="2"/>
        <v>0</v>
      </c>
      <c r="H10" s="44"/>
      <c r="I10" s="44">
        <f t="shared" si="3"/>
        <v>0</v>
      </c>
      <c r="J10" s="46">
        <v>154000</v>
      </c>
      <c r="K10" s="44">
        <f t="shared" si="4"/>
        <v>15400</v>
      </c>
      <c r="L10" s="45">
        <f t="shared" si="5"/>
        <v>154000</v>
      </c>
      <c r="M10" s="45">
        <f t="shared" si="6"/>
        <v>15400</v>
      </c>
    </row>
    <row r="11" spans="1:13" ht="50.1" customHeight="1" x14ac:dyDescent="0.4">
      <c r="A11" s="55" t="s">
        <v>345</v>
      </c>
      <c r="B11" s="44">
        <v>11000</v>
      </c>
      <c r="C11" s="44">
        <f t="shared" si="0"/>
        <v>1100</v>
      </c>
      <c r="D11" s="44"/>
      <c r="E11" s="44">
        <f t="shared" si="1"/>
        <v>0</v>
      </c>
      <c r="F11" s="44"/>
      <c r="G11" s="44">
        <f t="shared" si="2"/>
        <v>0</v>
      </c>
      <c r="H11" s="44"/>
      <c r="I11" s="44">
        <f t="shared" si="3"/>
        <v>0</v>
      </c>
      <c r="J11" s="44"/>
      <c r="K11" s="44">
        <f t="shared" si="4"/>
        <v>0</v>
      </c>
      <c r="L11" s="45">
        <f t="shared" si="5"/>
        <v>11000</v>
      </c>
      <c r="M11" s="45">
        <f t="shared" si="6"/>
        <v>1100</v>
      </c>
    </row>
    <row r="12" spans="1:13" ht="50.1" customHeight="1" x14ac:dyDescent="0.4">
      <c r="A12" s="55" t="s">
        <v>346</v>
      </c>
      <c r="B12" s="44">
        <v>1851000</v>
      </c>
      <c r="C12" s="44">
        <f t="shared" si="0"/>
        <v>185100</v>
      </c>
      <c r="D12" s="44"/>
      <c r="E12" s="44">
        <f t="shared" si="1"/>
        <v>0</v>
      </c>
      <c r="F12" s="44"/>
      <c r="G12" s="44">
        <f t="shared" si="2"/>
        <v>0</v>
      </c>
      <c r="H12" s="44">
        <v>470000</v>
      </c>
      <c r="I12" s="44">
        <f t="shared" si="3"/>
        <v>47000</v>
      </c>
      <c r="J12" s="44">
        <v>349000</v>
      </c>
      <c r="K12" s="44">
        <f t="shared" si="4"/>
        <v>34900</v>
      </c>
      <c r="L12" s="45">
        <f t="shared" si="5"/>
        <v>2670000</v>
      </c>
      <c r="M12" s="45">
        <f t="shared" si="6"/>
        <v>267000</v>
      </c>
    </row>
    <row r="13" spans="1:13" ht="50.1" customHeight="1" x14ac:dyDescent="0.4">
      <c r="A13" s="55" t="s">
        <v>347</v>
      </c>
      <c r="B13" s="44">
        <v>243000</v>
      </c>
      <c r="C13" s="44">
        <f t="shared" si="0"/>
        <v>24300</v>
      </c>
      <c r="D13" s="44"/>
      <c r="E13" s="44">
        <f t="shared" si="1"/>
        <v>0</v>
      </c>
      <c r="F13" s="44"/>
      <c r="G13" s="44">
        <f t="shared" si="2"/>
        <v>0</v>
      </c>
      <c r="H13" s="44">
        <v>306000</v>
      </c>
      <c r="I13" s="44">
        <f t="shared" si="3"/>
        <v>30600</v>
      </c>
      <c r="J13" s="44">
        <v>35000</v>
      </c>
      <c r="K13" s="44">
        <f t="shared" si="4"/>
        <v>3500</v>
      </c>
      <c r="L13" s="45">
        <f t="shared" si="5"/>
        <v>584000</v>
      </c>
      <c r="M13" s="45">
        <f t="shared" si="6"/>
        <v>58400</v>
      </c>
    </row>
    <row r="14" spans="1:13" ht="50.1" customHeight="1" x14ac:dyDescent="0.4">
      <c r="A14" s="55" t="s">
        <v>348</v>
      </c>
      <c r="B14" s="44">
        <v>80000</v>
      </c>
      <c r="C14" s="44">
        <f t="shared" si="0"/>
        <v>8000</v>
      </c>
      <c r="D14" s="44"/>
      <c r="E14" s="44">
        <f t="shared" si="1"/>
        <v>0</v>
      </c>
      <c r="F14" s="44"/>
      <c r="G14" s="44">
        <f t="shared" si="2"/>
        <v>0</v>
      </c>
      <c r="H14" s="44">
        <v>123000</v>
      </c>
      <c r="I14" s="44">
        <f t="shared" si="3"/>
        <v>12300</v>
      </c>
      <c r="J14" s="44"/>
      <c r="K14" s="44">
        <f t="shared" si="4"/>
        <v>0</v>
      </c>
      <c r="L14" s="45">
        <f t="shared" si="5"/>
        <v>203000</v>
      </c>
      <c r="M14" s="45">
        <f t="shared" si="6"/>
        <v>20300</v>
      </c>
    </row>
    <row r="15" spans="1:13" ht="50.1" customHeight="1" x14ac:dyDescent="0.4">
      <c r="A15" s="55" t="s">
        <v>349</v>
      </c>
      <c r="B15" s="44">
        <v>182000</v>
      </c>
      <c r="C15" s="44">
        <f t="shared" si="0"/>
        <v>18200</v>
      </c>
      <c r="D15" s="44"/>
      <c r="E15" s="44">
        <f t="shared" si="1"/>
        <v>0</v>
      </c>
      <c r="F15" s="44"/>
      <c r="G15" s="44">
        <f t="shared" si="2"/>
        <v>0</v>
      </c>
      <c r="H15" s="44">
        <v>198000</v>
      </c>
      <c r="I15" s="44">
        <f t="shared" si="3"/>
        <v>19800</v>
      </c>
      <c r="J15" s="44"/>
      <c r="K15" s="44">
        <f t="shared" si="4"/>
        <v>0</v>
      </c>
      <c r="L15" s="45">
        <f t="shared" si="5"/>
        <v>380000</v>
      </c>
      <c r="M15" s="45">
        <f t="shared" si="6"/>
        <v>38000</v>
      </c>
    </row>
    <row r="16" spans="1:13" ht="50.1" customHeight="1" x14ac:dyDescent="0.4">
      <c r="A16" s="55" t="s">
        <v>350</v>
      </c>
      <c r="B16" s="44"/>
      <c r="C16" s="44">
        <f t="shared" si="0"/>
        <v>0</v>
      </c>
      <c r="D16" s="44"/>
      <c r="E16" s="44">
        <f t="shared" si="1"/>
        <v>0</v>
      </c>
      <c r="F16" s="44"/>
      <c r="G16" s="44">
        <f t="shared" si="2"/>
        <v>0</v>
      </c>
      <c r="H16" s="44">
        <v>560000</v>
      </c>
      <c r="I16" s="44">
        <f t="shared" si="3"/>
        <v>56000</v>
      </c>
      <c r="J16" s="46">
        <v>636000</v>
      </c>
      <c r="K16" s="44">
        <f t="shared" si="4"/>
        <v>63600</v>
      </c>
      <c r="L16" s="45">
        <f t="shared" si="5"/>
        <v>1196000</v>
      </c>
      <c r="M16" s="45">
        <f t="shared" si="6"/>
        <v>119600</v>
      </c>
    </row>
    <row r="17" spans="1:13" ht="50.1" customHeight="1" x14ac:dyDescent="0.4">
      <c r="A17" s="55" t="s">
        <v>351</v>
      </c>
      <c r="B17" s="44">
        <v>314000</v>
      </c>
      <c r="C17" s="44">
        <f t="shared" si="0"/>
        <v>31400</v>
      </c>
      <c r="D17" s="44"/>
      <c r="E17" s="44">
        <f t="shared" si="1"/>
        <v>0</v>
      </c>
      <c r="F17" s="44"/>
      <c r="G17" s="44">
        <f t="shared" si="2"/>
        <v>0</v>
      </c>
      <c r="H17" s="44">
        <v>151000</v>
      </c>
      <c r="I17" s="44">
        <f t="shared" si="3"/>
        <v>15100</v>
      </c>
      <c r="J17" s="44"/>
      <c r="K17" s="44">
        <f t="shared" si="4"/>
        <v>0</v>
      </c>
      <c r="L17" s="45">
        <f t="shared" si="5"/>
        <v>465000</v>
      </c>
      <c r="M17" s="45">
        <f t="shared" si="6"/>
        <v>46500</v>
      </c>
    </row>
    <row r="18" spans="1:13" ht="50.1" customHeight="1" x14ac:dyDescent="0.4">
      <c r="A18" s="56" t="s">
        <v>352</v>
      </c>
      <c r="B18" s="46">
        <v>705000</v>
      </c>
      <c r="C18" s="46">
        <f t="shared" si="0"/>
        <v>70500</v>
      </c>
      <c r="D18" s="46"/>
      <c r="E18" s="46">
        <f t="shared" si="1"/>
        <v>0</v>
      </c>
      <c r="F18" s="46"/>
      <c r="G18" s="46">
        <f t="shared" si="2"/>
        <v>0</v>
      </c>
      <c r="H18" s="46">
        <v>1011000</v>
      </c>
      <c r="I18" s="46">
        <f t="shared" si="3"/>
        <v>101100</v>
      </c>
      <c r="J18" s="46">
        <v>25000</v>
      </c>
      <c r="K18" s="46">
        <f t="shared" si="4"/>
        <v>2500</v>
      </c>
      <c r="L18" s="47">
        <f t="shared" si="5"/>
        <v>1741000</v>
      </c>
      <c r="M18" s="47">
        <f t="shared" si="6"/>
        <v>174100</v>
      </c>
    </row>
    <row r="19" spans="1:13" ht="50.1" customHeight="1" x14ac:dyDescent="0.4">
      <c r="A19" s="56" t="s">
        <v>353</v>
      </c>
      <c r="B19" s="46"/>
      <c r="C19" s="46">
        <f t="shared" si="0"/>
        <v>0</v>
      </c>
      <c r="D19" s="46"/>
      <c r="E19" s="46">
        <f t="shared" si="1"/>
        <v>0</v>
      </c>
      <c r="F19" s="46"/>
      <c r="G19" s="46">
        <f t="shared" si="2"/>
        <v>0</v>
      </c>
      <c r="H19" s="46"/>
      <c r="I19" s="46">
        <f t="shared" si="3"/>
        <v>0</v>
      </c>
      <c r="J19" s="46"/>
      <c r="K19" s="46">
        <f t="shared" si="4"/>
        <v>0</v>
      </c>
      <c r="L19" s="47">
        <f t="shared" si="5"/>
        <v>0</v>
      </c>
      <c r="M19" s="47">
        <f t="shared" si="6"/>
        <v>0</v>
      </c>
    </row>
    <row r="20" spans="1:13" ht="50.1" customHeight="1" thickBot="1" x14ac:dyDescent="0.45">
      <c r="A20" s="57" t="s">
        <v>354</v>
      </c>
      <c r="B20" s="48">
        <v>7000</v>
      </c>
      <c r="C20" s="44">
        <f t="shared" si="0"/>
        <v>700</v>
      </c>
      <c r="D20" s="48"/>
      <c r="E20" s="44">
        <f t="shared" si="1"/>
        <v>0</v>
      </c>
      <c r="F20" s="48"/>
      <c r="G20" s="44">
        <f t="shared" si="2"/>
        <v>0</v>
      </c>
      <c r="H20" s="48"/>
      <c r="I20" s="44">
        <f t="shared" si="3"/>
        <v>0</v>
      </c>
      <c r="J20" s="48"/>
      <c r="K20" s="44">
        <f t="shared" si="4"/>
        <v>0</v>
      </c>
      <c r="L20" s="45">
        <f t="shared" si="5"/>
        <v>7000</v>
      </c>
      <c r="M20" s="45">
        <f t="shared" si="6"/>
        <v>700</v>
      </c>
    </row>
    <row r="21" spans="1:13" ht="10.5" customHeight="1" x14ac:dyDescent="0.4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50"/>
    </row>
    <row r="22" spans="1:13" ht="24.95" customHeight="1" x14ac:dyDescent="0.4">
      <c r="A22" s="59" t="s">
        <v>5</v>
      </c>
      <c r="B22" s="51">
        <f>SUM(B2:B21)</f>
        <v>3743000</v>
      </c>
      <c r="C22" s="51">
        <f t="shared" ref="C22:J22" si="7">SUM(C2:C21)</f>
        <v>374300</v>
      </c>
      <c r="D22" s="51">
        <f t="shared" si="7"/>
        <v>46000</v>
      </c>
      <c r="E22" s="51">
        <f t="shared" si="7"/>
        <v>4600</v>
      </c>
      <c r="F22" s="51">
        <f t="shared" si="7"/>
        <v>218000</v>
      </c>
      <c r="G22" s="51">
        <f t="shared" si="7"/>
        <v>21800</v>
      </c>
      <c r="H22" s="51">
        <f t="shared" si="7"/>
        <v>3178000</v>
      </c>
      <c r="I22" s="51">
        <f t="shared" si="7"/>
        <v>317800</v>
      </c>
      <c r="J22" s="51">
        <f t="shared" si="7"/>
        <v>1333000</v>
      </c>
      <c r="K22" s="51">
        <f t="shared" ref="K22" si="8">SUM(K2:K21)</f>
        <v>133300</v>
      </c>
      <c r="L22" s="51">
        <f t="shared" ref="L22:M22" si="9">SUM(L2:L21)</f>
        <v>8518000</v>
      </c>
      <c r="M22" s="51">
        <f t="shared" si="9"/>
        <v>851800</v>
      </c>
    </row>
    <row r="23" spans="1:13" ht="9.75" customHeight="1" x14ac:dyDescent="0.4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24.95" customHeight="1" x14ac:dyDescent="0.4">
      <c r="A24" s="60" t="s">
        <v>355</v>
      </c>
      <c r="B24" s="52">
        <f>B18+B19</f>
        <v>705000</v>
      </c>
      <c r="C24" s="52">
        <f t="shared" ref="C24:M24" si="10">C18+C19</f>
        <v>70500</v>
      </c>
      <c r="D24" s="52">
        <f t="shared" si="10"/>
        <v>0</v>
      </c>
      <c r="E24" s="52">
        <f t="shared" si="10"/>
        <v>0</v>
      </c>
      <c r="F24" s="52">
        <f t="shared" si="10"/>
        <v>0</v>
      </c>
      <c r="G24" s="52">
        <f t="shared" si="10"/>
        <v>0</v>
      </c>
      <c r="H24" s="52">
        <f t="shared" si="10"/>
        <v>1011000</v>
      </c>
      <c r="I24" s="52">
        <f t="shared" si="10"/>
        <v>101100</v>
      </c>
      <c r="J24" s="52">
        <f t="shared" si="10"/>
        <v>25000</v>
      </c>
      <c r="K24" s="52">
        <f t="shared" si="10"/>
        <v>2500</v>
      </c>
      <c r="L24" s="52">
        <f t="shared" si="10"/>
        <v>1741000</v>
      </c>
      <c r="M24" s="52">
        <f t="shared" si="10"/>
        <v>174100</v>
      </c>
    </row>
    <row r="25" spans="1:13" ht="24.95" customHeight="1" x14ac:dyDescent="0.4">
      <c r="A25" s="59" t="s">
        <v>356</v>
      </c>
      <c r="B25" s="51">
        <f>B22-B24</f>
        <v>3038000</v>
      </c>
      <c r="C25" s="51">
        <f t="shared" ref="C25:J25" si="11">C22-C24</f>
        <v>303800</v>
      </c>
      <c r="D25" s="51">
        <f t="shared" si="11"/>
        <v>46000</v>
      </c>
      <c r="E25" s="51">
        <f t="shared" si="11"/>
        <v>4600</v>
      </c>
      <c r="F25" s="51">
        <f t="shared" si="11"/>
        <v>218000</v>
      </c>
      <c r="G25" s="51">
        <f t="shared" si="11"/>
        <v>21800</v>
      </c>
      <c r="H25" s="51">
        <f t="shared" si="11"/>
        <v>2167000</v>
      </c>
      <c r="I25" s="51">
        <f t="shared" si="11"/>
        <v>216700</v>
      </c>
      <c r="J25" s="51">
        <f t="shared" si="11"/>
        <v>1308000</v>
      </c>
      <c r="K25" s="51">
        <f t="shared" ref="K25" si="12">K22-K24</f>
        <v>130800</v>
      </c>
      <c r="L25" s="51">
        <f t="shared" ref="L25:M25" si="13">L22-L24</f>
        <v>6777000</v>
      </c>
      <c r="M25" s="51">
        <f t="shared" si="13"/>
        <v>677700</v>
      </c>
    </row>
    <row r="26" spans="1:13" ht="26.25" x14ac:dyDescent="0.4">
      <c r="A26" s="60" t="s">
        <v>357</v>
      </c>
      <c r="B26" s="52">
        <f t="shared" ref="B26:M26" si="14">B16</f>
        <v>0</v>
      </c>
      <c r="C26" s="52">
        <f t="shared" si="14"/>
        <v>0</v>
      </c>
      <c r="D26" s="52">
        <f t="shared" si="14"/>
        <v>0</v>
      </c>
      <c r="E26" s="52">
        <f t="shared" si="14"/>
        <v>0</v>
      </c>
      <c r="F26" s="52">
        <f t="shared" si="14"/>
        <v>0</v>
      </c>
      <c r="G26" s="52">
        <f t="shared" si="14"/>
        <v>0</v>
      </c>
      <c r="H26" s="52">
        <f t="shared" si="14"/>
        <v>560000</v>
      </c>
      <c r="I26" s="52">
        <f t="shared" si="14"/>
        <v>56000</v>
      </c>
      <c r="J26" s="52">
        <f t="shared" si="14"/>
        <v>636000</v>
      </c>
      <c r="K26" s="52">
        <f t="shared" si="14"/>
        <v>63600</v>
      </c>
      <c r="L26" s="52">
        <f t="shared" si="14"/>
        <v>1196000</v>
      </c>
      <c r="M26" s="52">
        <f t="shared" si="14"/>
        <v>119600</v>
      </c>
    </row>
    <row r="27" spans="1:13" ht="30" customHeight="1" x14ac:dyDescent="0.4">
      <c r="A27" s="61" t="s">
        <v>358</v>
      </c>
      <c r="B27" s="53">
        <f t="shared" ref="B27:M27" si="15">B25-B26</f>
        <v>3038000</v>
      </c>
      <c r="C27" s="53">
        <f t="shared" si="15"/>
        <v>303800</v>
      </c>
      <c r="D27" s="53">
        <f t="shared" si="15"/>
        <v>46000</v>
      </c>
      <c r="E27" s="53">
        <f t="shared" si="15"/>
        <v>4600</v>
      </c>
      <c r="F27" s="53">
        <f t="shared" si="15"/>
        <v>218000</v>
      </c>
      <c r="G27" s="53">
        <f t="shared" si="15"/>
        <v>21800</v>
      </c>
      <c r="H27" s="53">
        <f t="shared" si="15"/>
        <v>1607000</v>
      </c>
      <c r="I27" s="53">
        <f t="shared" si="15"/>
        <v>160700</v>
      </c>
      <c r="J27" s="53">
        <f t="shared" si="15"/>
        <v>672000</v>
      </c>
      <c r="K27" s="53">
        <f t="shared" si="15"/>
        <v>67200</v>
      </c>
      <c r="L27" s="53">
        <f t="shared" si="15"/>
        <v>5581000</v>
      </c>
      <c r="M27" s="53">
        <f t="shared" si="15"/>
        <v>558100</v>
      </c>
    </row>
  </sheetData>
  <pageMargins left="0.7" right="0.7" top="0.75" bottom="0.75" header="0.3" footer="0.3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8" sqref="B8"/>
    </sheetView>
  </sheetViews>
  <sheetFormatPr defaultRowHeight="12.75" x14ac:dyDescent="0.2"/>
  <cols>
    <col min="2" max="2" width="180.7109375" customWidth="1"/>
  </cols>
  <sheetData>
    <row r="3" spans="2:2" x14ac:dyDescent="0.2">
      <c r="B3" s="62" t="s">
        <v>366</v>
      </c>
    </row>
    <row r="4" spans="2:2" ht="15.75" x14ac:dyDescent="0.25">
      <c r="B4" s="63" t="s">
        <v>367</v>
      </c>
    </row>
    <row r="5" spans="2:2" ht="247.5" x14ac:dyDescent="0.2">
      <c r="B5" s="76" t="s">
        <v>439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7" zoomScale="80" zoomScaleNormal="80" workbookViewId="0">
      <selection activeCell="E25" sqref="E25"/>
    </sheetView>
  </sheetViews>
  <sheetFormatPr defaultRowHeight="18.75" x14ac:dyDescent="0.3"/>
  <cols>
    <col min="1" max="1" width="93.42578125" style="86" customWidth="1"/>
    <col min="2" max="2" width="54.28515625" style="36" customWidth="1"/>
    <col min="3" max="3" width="28.5703125" style="77" customWidth="1"/>
    <col min="4" max="16384" width="9.140625" style="36"/>
  </cols>
  <sheetData>
    <row r="1" spans="1:3" ht="39.950000000000003" customHeight="1" x14ac:dyDescent="0.5">
      <c r="A1" s="121" t="s">
        <v>440</v>
      </c>
      <c r="B1" s="121"/>
      <c r="C1" s="121"/>
    </row>
    <row r="2" spans="1:3" ht="39.950000000000003" customHeight="1" x14ac:dyDescent="0.3">
      <c r="A2" s="78" t="s">
        <v>441</v>
      </c>
      <c r="B2" s="78" t="s">
        <v>240</v>
      </c>
      <c r="C2" s="79" t="s">
        <v>444</v>
      </c>
    </row>
    <row r="3" spans="1:3" ht="39.950000000000003" customHeight="1" x14ac:dyDescent="0.3">
      <c r="A3" s="80" t="s">
        <v>445</v>
      </c>
      <c r="B3" s="68" t="s">
        <v>446</v>
      </c>
      <c r="C3" s="81">
        <v>0</v>
      </c>
    </row>
    <row r="4" spans="1:3" ht="39.950000000000003" customHeight="1" x14ac:dyDescent="0.3">
      <c r="A4" s="80" t="s">
        <v>447</v>
      </c>
      <c r="B4" s="68" t="s">
        <v>448</v>
      </c>
      <c r="C4" s="81">
        <v>129206000</v>
      </c>
    </row>
    <row r="5" spans="1:3" ht="39.950000000000003" customHeight="1" x14ac:dyDescent="0.3">
      <c r="A5" s="80" t="s">
        <v>449</v>
      </c>
      <c r="B5" s="68" t="s">
        <v>450</v>
      </c>
      <c r="C5" s="81">
        <v>2240000</v>
      </c>
    </row>
    <row r="6" spans="1:3" ht="39.950000000000003" customHeight="1" x14ac:dyDescent="0.3">
      <c r="A6" s="80" t="s">
        <v>451</v>
      </c>
      <c r="B6" s="68" t="s">
        <v>452</v>
      </c>
      <c r="C6" s="81">
        <v>5507000</v>
      </c>
    </row>
    <row r="7" spans="1:3" ht="39.950000000000003" customHeight="1" x14ac:dyDescent="0.3">
      <c r="A7" s="80" t="s">
        <v>453</v>
      </c>
      <c r="B7" s="68" t="s">
        <v>454</v>
      </c>
      <c r="C7" s="81">
        <v>150611000</v>
      </c>
    </row>
    <row r="8" spans="1:3" ht="39.950000000000003" customHeight="1" x14ac:dyDescent="0.3">
      <c r="A8" s="82" t="s">
        <v>455</v>
      </c>
      <c r="B8" s="83" t="s">
        <v>456</v>
      </c>
      <c r="C8" s="84">
        <v>4000</v>
      </c>
    </row>
    <row r="9" spans="1:3" ht="39.950000000000003" customHeight="1" x14ac:dyDescent="0.3">
      <c r="A9" s="82" t="s">
        <v>457</v>
      </c>
      <c r="B9" s="83" t="s">
        <v>458</v>
      </c>
      <c r="C9" s="84">
        <v>753000</v>
      </c>
    </row>
    <row r="10" spans="1:3" ht="39.950000000000003" customHeight="1" x14ac:dyDescent="0.3">
      <c r="A10" s="80" t="s">
        <v>459</v>
      </c>
      <c r="B10" s="68" t="s">
        <v>460</v>
      </c>
      <c r="C10" s="81">
        <v>1377000</v>
      </c>
    </row>
    <row r="11" spans="1:3" ht="39.950000000000003" customHeight="1" x14ac:dyDescent="0.3">
      <c r="A11" s="80" t="s">
        <v>461</v>
      </c>
      <c r="B11" s="68" t="s">
        <v>462</v>
      </c>
      <c r="C11" s="81">
        <v>37695000</v>
      </c>
    </row>
    <row r="12" spans="1:3" ht="39.950000000000003" customHeight="1" x14ac:dyDescent="0.3">
      <c r="A12" s="80" t="s">
        <v>463</v>
      </c>
      <c r="B12" s="68" t="s">
        <v>464</v>
      </c>
      <c r="C12" s="81">
        <v>2000</v>
      </c>
    </row>
    <row r="13" spans="1:3" ht="39.950000000000003" customHeight="1" x14ac:dyDescent="0.3">
      <c r="A13" s="80" t="s">
        <v>465</v>
      </c>
      <c r="B13" s="68" t="s">
        <v>466</v>
      </c>
      <c r="C13" s="81">
        <v>0</v>
      </c>
    </row>
    <row r="14" spans="1:3" ht="39.950000000000003" customHeight="1" x14ac:dyDescent="0.4">
      <c r="A14" s="80"/>
      <c r="B14" s="85" t="s">
        <v>467</v>
      </c>
      <c r="C14" s="53">
        <f>SUM(C3:C13)</f>
        <v>327395000</v>
      </c>
    </row>
    <row r="15" spans="1:3" ht="39.950000000000003" customHeight="1" x14ac:dyDescent="0.3">
      <c r="A15" s="80" t="s">
        <v>468</v>
      </c>
      <c r="B15" s="68" t="s">
        <v>469</v>
      </c>
      <c r="C15" s="81">
        <v>38950000</v>
      </c>
    </row>
    <row r="16" spans="1:3" ht="39.950000000000003" customHeight="1" x14ac:dyDescent="0.3">
      <c r="A16" s="80" t="s">
        <v>470</v>
      </c>
      <c r="B16" s="68" t="s">
        <v>471</v>
      </c>
      <c r="C16" s="81">
        <v>20925000</v>
      </c>
    </row>
    <row r="17" spans="1:3" ht="39.950000000000003" customHeight="1" x14ac:dyDescent="0.3">
      <c r="A17" s="80" t="s">
        <v>472</v>
      </c>
      <c r="B17" s="68" t="s">
        <v>473</v>
      </c>
      <c r="C17" s="81">
        <v>5225000</v>
      </c>
    </row>
    <row r="18" spans="1:3" ht="39.950000000000003" customHeight="1" x14ac:dyDescent="0.4">
      <c r="B18" s="85" t="s">
        <v>474</v>
      </c>
      <c r="C18" s="53">
        <f>SUM(C15:C17)</f>
        <v>65100000</v>
      </c>
    </row>
    <row r="19" spans="1:3" ht="39.950000000000003" customHeight="1" x14ac:dyDescent="0.4">
      <c r="B19" s="85" t="s">
        <v>475</v>
      </c>
      <c r="C19" s="53">
        <f t="shared" ref="C19" si="0">C14+C18</f>
        <v>392495000</v>
      </c>
    </row>
    <row r="20" spans="1:3" ht="39.950000000000003" customHeight="1" x14ac:dyDescent="0.4">
      <c r="B20" s="85" t="s">
        <v>476</v>
      </c>
      <c r="C20" s="53">
        <f t="shared" ref="C20" si="1">C8+C9</f>
        <v>757000</v>
      </c>
    </row>
  </sheetData>
  <mergeCells count="1">
    <mergeCell ref="A1:C1"/>
  </mergeCell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7</vt:i4>
      </vt:variant>
    </vt:vector>
  </HeadingPairs>
  <TitlesOfParts>
    <vt:vector size="18" baseType="lpstr">
      <vt:lpstr>MASRAF CETVELİ</vt:lpstr>
      <vt:lpstr>KURUM BİRİM KODU</vt:lpstr>
      <vt:lpstr>PROG - FAALİYET</vt:lpstr>
      <vt:lpstr>FİNANS KODLARI</vt:lpstr>
      <vt:lpstr>EKO KOD ÖRNEK </vt:lpstr>
      <vt:lpstr>GELİR </vt:lpstr>
      <vt:lpstr>%10 </vt:lpstr>
      <vt:lpstr>YÜZDE 10 SINIRI MEVZUAT</vt:lpstr>
      <vt:lpstr>01.3-02.3</vt:lpstr>
      <vt:lpstr>014-02.4</vt:lpstr>
      <vt:lpstr>Sayfa1</vt:lpstr>
      <vt:lpstr>'PROG - FAALİYET'!Avans</vt:lpstr>
      <vt:lpstr>'PROG - FAALİYET'!Ay</vt:lpstr>
      <vt:lpstr>'PROG - FAALİYET'!BaslaSatir</vt:lpstr>
      <vt:lpstr>'PROG - FAALİYET'!ButceYil</vt:lpstr>
      <vt:lpstr>'PROG - FAALİYET'!FormatSatir</vt:lpstr>
      <vt:lpstr>'PROG - FAALİYET'!KurAd</vt:lpstr>
      <vt:lpstr>'PROG - FAALİYET'!Yazdırma_Başlıkları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2024-01-16T13:58:35Z</cp:lastPrinted>
  <dcterms:created xsi:type="dcterms:W3CDTF">2024-01-15T12:53:52Z</dcterms:created>
  <dcterms:modified xsi:type="dcterms:W3CDTF">2024-01-18T11:35:00Z</dcterms:modified>
</cp:coreProperties>
</file>